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mr\pe_actual\Env_Presupuesto\MO\2022\OBRASCON HUARTE LAIN S.A.SUC.DEL PERU\04 ABRIL\REQ 28430\"/>
    </mc:Choice>
  </mc:AlternateContent>
  <bookViews>
    <workbookView xWindow="-105" yWindow="-105" windowWidth="19425" windowHeight="10425"/>
  </bookViews>
  <sheets>
    <sheet name="Hoja1" sheetId="1" r:id="rId1"/>
    <sheet name="GASTOS GENERALES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F20" i="1"/>
  <c r="F22" i="2"/>
  <c r="G10" i="2"/>
  <c r="G13" i="2"/>
  <c r="E18" i="1" l="1"/>
  <c r="F16" i="2"/>
  <c r="F21" i="2" l="1"/>
  <c r="F20" i="2"/>
  <c r="F19" i="2"/>
  <c r="F18" i="2"/>
  <c r="F17" i="2"/>
  <c r="F15" i="2"/>
  <c r="F14" i="2"/>
  <c r="F13" i="2"/>
  <c r="F12" i="2"/>
  <c r="F11" i="2"/>
  <c r="F10" i="2"/>
  <c r="F9" i="2"/>
  <c r="F8" i="2"/>
  <c r="F7" i="2"/>
  <c r="F6" i="2"/>
  <c r="F3" i="1" l="1"/>
  <c r="F12" i="1"/>
  <c r="F11" i="1"/>
  <c r="F7" i="1"/>
  <c r="F8" i="1"/>
  <c r="F9" i="1"/>
  <c r="F6" i="1"/>
  <c r="F15" i="1"/>
  <c r="F16" i="1"/>
  <c r="F17" i="1"/>
  <c r="F14" i="1"/>
</calcChain>
</file>

<file path=xl/sharedStrings.xml><?xml version="1.0" encoding="utf-8"?>
<sst xmlns="http://schemas.openxmlformats.org/spreadsheetml/2006/main" count="70" uniqueCount="58">
  <si>
    <t>ÍTEM</t>
  </si>
  <si>
    <t>DESCRIPCIÓN</t>
  </si>
  <si>
    <t>UND</t>
  </si>
  <si>
    <t>CANTIDAD</t>
  </si>
  <si>
    <t>P. UNIT (S/.)</t>
  </si>
  <si>
    <t>P. PARCIAL (S/.)</t>
  </si>
  <si>
    <t>TRABAJOS PRELIMINARES</t>
  </si>
  <si>
    <t>Movilización y desmovilización</t>
  </si>
  <si>
    <t>glb</t>
  </si>
  <si>
    <t>A</t>
  </si>
  <si>
    <t>COSTO DIRECTO</t>
  </si>
  <si>
    <t>Monitoreo Calidad Agua (Semestral)</t>
  </si>
  <si>
    <t>Monitoreo de Calidad de Aire (Semestral)</t>
  </si>
  <si>
    <t>Monitoreo Calidad Ruido (Semestral)</t>
  </si>
  <si>
    <t xml:space="preserve">RA-01 Punto de Monitoreo ubicado en Urb. Industrial Villa 
María a 200 m. aprox. de rio Lacramarca, Provincia de 
Santa, Departamento de Ancash. </t>
  </si>
  <si>
    <t>RA-01 Punto de monitoreo ubicado en Urb. Villa Marcela a 300 m. aprox. del Parque Golfo Pérsico - Provincia de Santa, Departamento de Ancash.</t>
  </si>
  <si>
    <t>B</t>
  </si>
  <si>
    <t>GASTO GENERAL</t>
  </si>
  <si>
    <t>C</t>
  </si>
  <si>
    <t>UTILIDAD</t>
  </si>
  <si>
    <t>D</t>
  </si>
  <si>
    <t>E</t>
  </si>
  <si>
    <t>F</t>
  </si>
  <si>
    <t>SUBTOTAL (A + B + C)</t>
  </si>
  <si>
    <t>IMPUESTO GENERAL A LAS VENTAS (IGV)</t>
  </si>
  <si>
    <t>MONTO TOTAL DEL SERVICIO (D + E)</t>
  </si>
  <si>
    <t>AG-01 Punto de monitoreo ubicado aguas abajo del Puente Lacramarca, cerca de la 
desembocadura en el océano Pacifico</t>
  </si>
  <si>
    <t>AG-02 Punto de monitoreo ubicado en la Av. Jose Pardo – Puente Lacramarca – Provincia de Santa – Departamento de Ancash.</t>
  </si>
  <si>
    <t>AG-03 Punto de monitoreo ubicado al oeste del centro poblado Tres Cabezas, Provincia de Santa, Departamento de Ancash.</t>
  </si>
  <si>
    <t>AG-04 Punto de monitoreo ubicado al oeste del centro poblado Chachapoyas, Provincia de Santa, Departamento de Ancash.</t>
  </si>
  <si>
    <t>CA-01 Punto de monitoreo ubicado cerca al rio Lacramarca en la Urbanización industrial Villa María – Provincia de Santa, Región Ancash.</t>
  </si>
  <si>
    <t>CA-02 Punto de Monitoreo ubicado al Oeste del Centro Poblado Cambio Puente, Provincia de Santa, Región Ancash.</t>
  </si>
  <si>
    <t>RA-01 Punto de monitoreo ubicado a 50 m aprox. de Pantanos de Villa María y rio Lacramarca, Provincia de Santa, Departamento de Ancash.</t>
  </si>
  <si>
    <t>RA-01 Punto de Monitoreo ubicado al Oeste del centro poblado Cambio Puente, Provincia de Santa, Departamento de Ancash.</t>
  </si>
  <si>
    <t>PRECIO UNITARIO</t>
  </si>
  <si>
    <t>DÍAS</t>
  </si>
  <si>
    <t>FRECUENCIA</t>
  </si>
  <si>
    <t>TOTAL</t>
  </si>
  <si>
    <t>Alimentación del Inspector</t>
  </si>
  <si>
    <t>Camioneta Alquilada</t>
  </si>
  <si>
    <t>Combustible para generador</t>
  </si>
  <si>
    <t>Combustible para camioneta</t>
  </si>
  <si>
    <t>Envío de equipos y muestras</t>
  </si>
  <si>
    <t>Generador eléctrico</t>
  </si>
  <si>
    <t>Hospedaje del Inspector</t>
  </si>
  <si>
    <t>Peaje</t>
  </si>
  <si>
    <t>Personal de campo (Inspector)</t>
  </si>
  <si>
    <t xml:space="preserve">Traslado Local </t>
  </si>
  <si>
    <t>Vigilancia</t>
  </si>
  <si>
    <t>Informe de Monitoreo</t>
  </si>
  <si>
    <t>Habilitación Prueba Covid</t>
  </si>
  <si>
    <t>Habilitación jefe de grupo</t>
  </si>
  <si>
    <t>SUB TOTAL</t>
  </si>
  <si>
    <t>UNID</t>
  </si>
  <si>
    <t>GASTOS GENERALES</t>
  </si>
  <si>
    <t>La utilidad es el 11.11% de los costos directos.</t>
  </si>
  <si>
    <t xml:space="preserve">Shelter </t>
  </si>
  <si>
    <t>Kit de Verificación + Gas Patrón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</si>
</sst>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&quot;S/&quot;\ #,##0.00"/>
    <numFmt numFmtId="165" formatCode="&quot;S/&quot;#,##0.00"/>
    <numFmt numFmtId="166" formatCode="0.0%"/>
    <numFmt numFmtId="167" formatCode="0.0000"/>
    <numFmt numFmtId="168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CC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/>
    <xf numFmtId="0" fontId="2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9" fontId="0" fillId="0" borderId="1" xfId="0" applyNumberFormat="1" applyBorder="1"/>
    <xf numFmtId="164" fontId="0" fillId="0" borderId="1" xfId="0" applyNumberForma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164" fontId="0" fillId="0" borderId="1" xfId="0" applyNumberFormat="1" applyBorder="1"/>
    <xf numFmtId="164" fontId="3" fillId="3" borderId="1" xfId="0" applyNumberFormat="1" applyFont="1" applyFill="1" applyBorder="1"/>
    <xf numFmtId="2" fontId="0" fillId="0" borderId="0" xfId="0" applyNumberFormat="1"/>
    <xf numFmtId="164" fontId="1" fillId="3" borderId="1" xfId="0" applyNumberFormat="1" applyFont="1" applyFill="1" applyBorder="1" applyAlignment="1">
      <alignment horizontal="right" vertical="center"/>
    </xf>
    <xf numFmtId="164" fontId="0" fillId="0" borderId="0" xfId="0" applyNumberFormat="1"/>
    <xf numFmtId="165" fontId="0" fillId="0" borderId="1" xfId="0" applyNumberFormat="1" applyBorder="1"/>
    <xf numFmtId="0" fontId="0" fillId="4" borderId="1" xfId="0" applyFont="1" applyFill="1" applyBorder="1"/>
    <xf numFmtId="0" fontId="1" fillId="5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Fill="1" applyBorder="1"/>
    <xf numFmtId="166" fontId="0" fillId="0" borderId="0" xfId="1" applyNumberFormat="1" applyFont="1"/>
    <xf numFmtId="167" fontId="0" fillId="0" borderId="0" xfId="0" applyNumberFormat="1"/>
    <xf numFmtId="165" fontId="0" fillId="0" borderId="0" xfId="0" applyNumberFormat="1"/>
    <xf numFmtId="0" fontId="2" fillId="0" borderId="1" xfId="0" applyFont="1" applyBorder="1" applyAlignment="1">
      <alignment horizontal="right"/>
    </xf>
    <xf numFmtId="168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0</xdr:rowOff>
    </xdr:from>
    <xdr:to>
      <xdr:col>0</xdr:col>
      <xdr:colOff>1485900</xdr:colOff>
      <xdr:row>3</xdr:row>
      <xdr:rowOff>150622</xdr:rowOff>
    </xdr:to>
    <xdr:pic>
      <xdr:nvPicPr>
        <xdr:cNvPr id="5" name="Picture 0" descr="e4324059-82c7-42db-877e-7ec6440dd50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1390650" cy="760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="115" zoomScaleNormal="115" workbookViewId="0">
      <selection activeCell="F23" sqref="F23"/>
    </sheetView>
  </sheetViews>
  <sheetFormatPr defaultColWidth="11.42578125" defaultRowHeight="15" x14ac:dyDescent="0.25"/>
  <cols>
    <col min="1" max="1" width="6.140625" style="1" customWidth="1"/>
    <col min="2" max="2" width="36.140625" style="2" customWidth="1"/>
    <col min="3" max="3" width="6.85546875" style="1" customWidth="1"/>
    <col min="4" max="4" width="9.85546875" style="1" customWidth="1"/>
    <col min="5" max="5" width="12.85546875" customWidth="1"/>
    <col min="6" max="6" width="15.85546875" customWidth="1"/>
    <col min="7" max="7" width="14" customWidth="1"/>
    <col min="8" max="8" width="11.42578125" customWidth="1"/>
    <col min="9" max="9" width="12.7109375" customWidth="1"/>
  </cols>
  <sheetData>
    <row r="1" spans="1:9" x14ac:dyDescent="0.2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9" x14ac:dyDescent="0.25">
      <c r="A2" s="5">
        <v>1</v>
      </c>
      <c r="B2" s="6" t="s">
        <v>6</v>
      </c>
      <c r="C2" s="7"/>
      <c r="D2" s="7"/>
      <c r="E2" s="8"/>
      <c r="F2" s="8"/>
    </row>
    <row r="3" spans="1:9" x14ac:dyDescent="0.25">
      <c r="A3" s="7">
        <v>1.1000000000000001</v>
      </c>
      <c r="B3" s="9" t="s">
        <v>7</v>
      </c>
      <c r="C3" s="7" t="s">
        <v>8</v>
      </c>
      <c r="D3" s="7">
        <v>1</v>
      </c>
      <c r="E3" s="20">
        <v>5707.2</v>
      </c>
      <c r="F3" s="20">
        <f>D3*E3</f>
        <v>5707.2</v>
      </c>
    </row>
    <row r="4" spans="1:9" x14ac:dyDescent="0.25">
      <c r="A4" s="10" t="s">
        <v>9</v>
      </c>
      <c r="B4" s="11" t="s">
        <v>10</v>
      </c>
      <c r="C4" s="10"/>
      <c r="D4" s="10"/>
      <c r="E4" s="12"/>
      <c r="F4" s="12"/>
    </row>
    <row r="5" spans="1:9" x14ac:dyDescent="0.25">
      <c r="A5" s="7"/>
      <c r="B5" s="13" t="s">
        <v>11</v>
      </c>
      <c r="C5" s="7"/>
      <c r="D5" s="7"/>
      <c r="E5" s="8"/>
      <c r="F5" s="8"/>
    </row>
    <row r="6" spans="1:9" ht="61.5" customHeight="1" x14ac:dyDescent="0.25">
      <c r="A6" s="7"/>
      <c r="B6" s="14" t="s">
        <v>26</v>
      </c>
      <c r="C6" s="7" t="s">
        <v>2</v>
      </c>
      <c r="D6" s="7">
        <v>2</v>
      </c>
      <c r="E6" s="20">
        <v>477.91</v>
      </c>
      <c r="F6" s="20">
        <f>D6*E6</f>
        <v>955.82</v>
      </c>
      <c r="G6" s="24"/>
      <c r="H6" s="36"/>
    </row>
    <row r="7" spans="1:9" ht="61.5" customHeight="1" x14ac:dyDescent="0.25">
      <c r="A7" s="7"/>
      <c r="B7" s="14" t="s">
        <v>27</v>
      </c>
      <c r="C7" s="7" t="s">
        <v>2</v>
      </c>
      <c r="D7" s="7">
        <v>2</v>
      </c>
      <c r="E7" s="20">
        <v>477.91</v>
      </c>
      <c r="F7" s="20">
        <f t="shared" ref="F7:F9" si="0">D7*E7</f>
        <v>955.82</v>
      </c>
      <c r="G7" s="24"/>
      <c r="H7" s="36"/>
    </row>
    <row r="8" spans="1:9" ht="61.5" customHeight="1" x14ac:dyDescent="0.25">
      <c r="A8" s="7"/>
      <c r="B8" s="14" t="s">
        <v>28</v>
      </c>
      <c r="C8" s="7" t="s">
        <v>2</v>
      </c>
      <c r="D8" s="7">
        <v>2</v>
      </c>
      <c r="E8" s="20">
        <v>477.91</v>
      </c>
      <c r="F8" s="20">
        <f t="shared" si="0"/>
        <v>955.82</v>
      </c>
      <c r="G8" s="24"/>
      <c r="H8" s="36"/>
    </row>
    <row r="9" spans="1:9" ht="61.5" customHeight="1" x14ac:dyDescent="0.25">
      <c r="A9" s="7"/>
      <c r="B9" s="14" t="s">
        <v>29</v>
      </c>
      <c r="C9" s="7" t="s">
        <v>2</v>
      </c>
      <c r="D9" s="7">
        <v>2</v>
      </c>
      <c r="E9" s="20">
        <v>477.91</v>
      </c>
      <c r="F9" s="20">
        <f t="shared" si="0"/>
        <v>955.82</v>
      </c>
      <c r="G9" s="24"/>
      <c r="H9" s="36"/>
    </row>
    <row r="10" spans="1:9" ht="15" customHeight="1" x14ac:dyDescent="0.25">
      <c r="A10" s="7"/>
      <c r="B10" s="15" t="s">
        <v>12</v>
      </c>
      <c r="C10" s="7"/>
      <c r="D10" s="7"/>
      <c r="E10" s="8"/>
      <c r="F10" s="8"/>
    </row>
    <row r="11" spans="1:9" ht="63.6" customHeight="1" x14ac:dyDescent="0.25">
      <c r="A11" s="7"/>
      <c r="B11" s="14" t="s">
        <v>30</v>
      </c>
      <c r="C11" s="7" t="s">
        <v>2</v>
      </c>
      <c r="D11" s="7">
        <v>2</v>
      </c>
      <c r="E11" s="20">
        <v>9154.5</v>
      </c>
      <c r="F11" s="20">
        <f>D11*E11</f>
        <v>18309</v>
      </c>
      <c r="G11" s="24"/>
      <c r="H11" s="34"/>
      <c r="I11" s="34"/>
    </row>
    <row r="12" spans="1:9" ht="63.6" customHeight="1" x14ac:dyDescent="0.25">
      <c r="A12" s="7"/>
      <c r="B12" s="14" t="s">
        <v>31</v>
      </c>
      <c r="C12" s="7" t="s">
        <v>2</v>
      </c>
      <c r="D12" s="7">
        <v>2</v>
      </c>
      <c r="E12" s="20">
        <v>9154.5</v>
      </c>
      <c r="F12" s="20">
        <f>D12*E12</f>
        <v>18309</v>
      </c>
      <c r="G12" s="24"/>
      <c r="H12" s="34"/>
      <c r="I12" s="34"/>
    </row>
    <row r="13" spans="1:9" ht="15.6" customHeight="1" x14ac:dyDescent="0.25">
      <c r="A13" s="7"/>
      <c r="B13" s="15" t="s">
        <v>13</v>
      </c>
      <c r="C13" s="7"/>
      <c r="D13" s="7"/>
      <c r="E13" s="8"/>
      <c r="F13" s="8"/>
    </row>
    <row r="14" spans="1:9" ht="75" customHeight="1" x14ac:dyDescent="0.25">
      <c r="A14" s="7"/>
      <c r="B14" s="14" t="s">
        <v>32</v>
      </c>
      <c r="C14" s="7" t="s">
        <v>2</v>
      </c>
      <c r="D14" s="7">
        <v>2</v>
      </c>
      <c r="E14" s="20">
        <v>225</v>
      </c>
      <c r="F14" s="20">
        <f>D14*E14</f>
        <v>450</v>
      </c>
      <c r="H14" s="26"/>
    </row>
    <row r="15" spans="1:9" ht="75" customHeight="1" x14ac:dyDescent="0.25">
      <c r="A15" s="7"/>
      <c r="B15" s="14" t="s">
        <v>14</v>
      </c>
      <c r="C15" s="7" t="s">
        <v>2</v>
      </c>
      <c r="D15" s="7">
        <v>2</v>
      </c>
      <c r="E15" s="20">
        <v>225</v>
      </c>
      <c r="F15" s="20">
        <f t="shared" ref="F15:F17" si="1">D15*E15</f>
        <v>450</v>
      </c>
      <c r="H15" s="26"/>
    </row>
    <row r="16" spans="1:9" ht="75" customHeight="1" x14ac:dyDescent="0.25">
      <c r="A16" s="7"/>
      <c r="B16" s="14" t="s">
        <v>15</v>
      </c>
      <c r="C16" s="7" t="s">
        <v>2</v>
      </c>
      <c r="D16" s="7">
        <v>2</v>
      </c>
      <c r="E16" s="20">
        <v>225</v>
      </c>
      <c r="F16" s="20">
        <f t="shared" si="1"/>
        <v>450</v>
      </c>
      <c r="H16" s="26"/>
    </row>
    <row r="17" spans="1:11" ht="75" customHeight="1" x14ac:dyDescent="0.25">
      <c r="A17" s="7"/>
      <c r="B17" s="14" t="s">
        <v>33</v>
      </c>
      <c r="C17" s="7" t="s">
        <v>2</v>
      </c>
      <c r="D17" s="7">
        <v>2</v>
      </c>
      <c r="E17" s="20">
        <v>225</v>
      </c>
      <c r="F17" s="20">
        <f t="shared" si="1"/>
        <v>450</v>
      </c>
      <c r="H17" s="26"/>
    </row>
    <row r="18" spans="1:11" ht="15" customHeight="1" x14ac:dyDescent="0.25">
      <c r="A18" s="5" t="s">
        <v>16</v>
      </c>
      <c r="B18" s="15" t="s">
        <v>17</v>
      </c>
      <c r="C18" s="7" t="s">
        <v>2</v>
      </c>
      <c r="D18" s="7">
        <v>2</v>
      </c>
      <c r="E18" s="22">
        <f>+F18/2</f>
        <v>48538.58</v>
      </c>
      <c r="F18" s="22">
        <v>97077.16</v>
      </c>
      <c r="G18" s="26"/>
    </row>
    <row r="19" spans="1:11" x14ac:dyDescent="0.25">
      <c r="A19" s="5" t="s">
        <v>18</v>
      </c>
      <c r="B19" s="15" t="s">
        <v>19</v>
      </c>
      <c r="C19" s="7" t="s">
        <v>53</v>
      </c>
      <c r="D19" s="21">
        <v>1</v>
      </c>
      <c r="E19" s="19">
        <v>0.11</v>
      </c>
      <c r="F19" s="20">
        <v>4646.54</v>
      </c>
    </row>
    <row r="20" spans="1:11" ht="15.95" customHeight="1" x14ac:dyDescent="0.25">
      <c r="A20" s="10" t="s">
        <v>20</v>
      </c>
      <c r="B20" s="16" t="s">
        <v>23</v>
      </c>
      <c r="C20" s="17"/>
      <c r="D20" s="17"/>
      <c r="E20" s="18"/>
      <c r="F20" s="23">
        <f>SUM(F6:F19)+F3</f>
        <v>149672.18000000002</v>
      </c>
      <c r="G20" s="24"/>
      <c r="H20" s="34"/>
      <c r="I20" s="26"/>
      <c r="J20" s="32"/>
      <c r="K20" s="33"/>
    </row>
    <row r="21" spans="1:11" ht="15" customHeight="1" x14ac:dyDescent="0.25">
      <c r="A21" s="5" t="s">
        <v>21</v>
      </c>
      <c r="B21" s="15" t="s">
        <v>24</v>
      </c>
      <c r="C21" s="7"/>
      <c r="D21" s="7"/>
      <c r="E21" s="19">
        <v>0.18</v>
      </c>
      <c r="F21" s="8"/>
    </row>
    <row r="22" spans="1:11" ht="17.100000000000001" customHeight="1" x14ac:dyDescent="0.25">
      <c r="A22" s="10" t="s">
        <v>22</v>
      </c>
      <c r="B22" s="16" t="s">
        <v>25</v>
      </c>
      <c r="C22" s="17"/>
      <c r="D22" s="17"/>
      <c r="E22" s="18"/>
      <c r="F22" s="25">
        <f>F20*1.18</f>
        <v>176613.17240000001</v>
      </c>
      <c r="H22" s="2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showGridLines="0" topLeftCell="A4" workbookViewId="0">
      <selection activeCell="F23" sqref="F23"/>
    </sheetView>
  </sheetViews>
  <sheetFormatPr defaultRowHeight="15" x14ac:dyDescent="0.25"/>
  <cols>
    <col min="1" max="1" width="29.140625" customWidth="1"/>
    <col min="2" max="6" width="13.5703125" customWidth="1"/>
  </cols>
  <sheetData>
    <row r="1" spans="1:7" ht="16.5" customHeight="1" x14ac:dyDescent="0.25"/>
    <row r="3" spans="1:7" ht="16.5" customHeight="1" x14ac:dyDescent="0.25"/>
    <row r="5" spans="1:7" ht="30" x14ac:dyDescent="0.25">
      <c r="A5" s="29" t="s">
        <v>54</v>
      </c>
      <c r="B5" s="29" t="s">
        <v>34</v>
      </c>
      <c r="C5" s="29" t="s">
        <v>3</v>
      </c>
      <c r="D5" s="29" t="s">
        <v>35</v>
      </c>
      <c r="E5" s="29" t="s">
        <v>36</v>
      </c>
      <c r="F5" s="29" t="s">
        <v>37</v>
      </c>
    </row>
    <row r="6" spans="1:7" x14ac:dyDescent="0.25">
      <c r="A6" s="28" t="s">
        <v>38</v>
      </c>
      <c r="B6" s="27">
        <v>50</v>
      </c>
      <c r="C6" s="7">
        <v>2</v>
      </c>
      <c r="D6" s="7">
        <v>9</v>
      </c>
      <c r="E6" s="7">
        <v>2</v>
      </c>
      <c r="F6" s="27">
        <f>B6*C6*D6*E6</f>
        <v>1800</v>
      </c>
    </row>
    <row r="7" spans="1:7" x14ac:dyDescent="0.25">
      <c r="A7" s="28" t="s">
        <v>39</v>
      </c>
      <c r="B7" s="27">
        <v>285</v>
      </c>
      <c r="C7" s="7">
        <v>1</v>
      </c>
      <c r="D7" s="7">
        <v>9</v>
      </c>
      <c r="E7" s="7">
        <v>2</v>
      </c>
      <c r="F7" s="27">
        <f t="shared" ref="F7:F21" si="0">B7*C7*D7*E7</f>
        <v>5130</v>
      </c>
    </row>
    <row r="8" spans="1:7" x14ac:dyDescent="0.25">
      <c r="A8" s="28" t="s">
        <v>40</v>
      </c>
      <c r="B8" s="27">
        <v>430</v>
      </c>
      <c r="C8" s="7">
        <v>2</v>
      </c>
      <c r="D8" s="7">
        <v>5</v>
      </c>
      <c r="E8" s="7">
        <v>2</v>
      </c>
      <c r="F8" s="27">
        <f t="shared" si="0"/>
        <v>8600</v>
      </c>
    </row>
    <row r="9" spans="1:7" x14ac:dyDescent="0.25">
      <c r="A9" s="28" t="s">
        <v>41</v>
      </c>
      <c r="B9" s="27">
        <v>172.8</v>
      </c>
      <c r="C9" s="7">
        <v>1</v>
      </c>
      <c r="D9" s="7">
        <v>9</v>
      </c>
      <c r="E9" s="7">
        <v>2</v>
      </c>
      <c r="F9" s="27">
        <f t="shared" si="0"/>
        <v>3110.4</v>
      </c>
    </row>
    <row r="10" spans="1:7" x14ac:dyDescent="0.25">
      <c r="A10" s="28" t="s">
        <v>42</v>
      </c>
      <c r="B10" s="27">
        <v>1638</v>
      </c>
      <c r="C10" s="7">
        <v>2</v>
      </c>
      <c r="D10" s="7">
        <v>1</v>
      </c>
      <c r="E10" s="7">
        <v>2</v>
      </c>
      <c r="F10" s="27">
        <f t="shared" si="0"/>
        <v>6552</v>
      </c>
      <c r="G10">
        <f>1260*1.3</f>
        <v>1638</v>
      </c>
    </row>
    <row r="11" spans="1:7" x14ac:dyDescent="0.25">
      <c r="A11" s="28" t="s">
        <v>43</v>
      </c>
      <c r="B11" s="27">
        <v>156</v>
      </c>
      <c r="C11" s="7">
        <v>4</v>
      </c>
      <c r="D11" s="7">
        <v>9</v>
      </c>
      <c r="E11" s="7">
        <v>2</v>
      </c>
      <c r="F11" s="27">
        <f t="shared" si="0"/>
        <v>11232</v>
      </c>
    </row>
    <row r="12" spans="1:7" x14ac:dyDescent="0.25">
      <c r="A12" s="28" t="s">
        <v>44</v>
      </c>
      <c r="B12" s="27">
        <v>85</v>
      </c>
      <c r="C12" s="7">
        <v>2</v>
      </c>
      <c r="D12" s="7">
        <v>8</v>
      </c>
      <c r="E12" s="7">
        <v>2</v>
      </c>
      <c r="F12" s="27">
        <f t="shared" si="0"/>
        <v>2720</v>
      </c>
    </row>
    <row r="13" spans="1:7" x14ac:dyDescent="0.25">
      <c r="A13" s="28" t="s">
        <v>57</v>
      </c>
      <c r="B13" s="27">
        <v>182.51</v>
      </c>
      <c r="C13" s="7">
        <v>2</v>
      </c>
      <c r="D13" s="7">
        <v>9</v>
      </c>
      <c r="E13" s="7">
        <v>2</v>
      </c>
      <c r="F13" s="27">
        <f t="shared" si="0"/>
        <v>6570.36</v>
      </c>
      <c r="G13">
        <f>121.67*1.5</f>
        <v>182.505</v>
      </c>
    </row>
    <row r="14" spans="1:7" x14ac:dyDescent="0.25">
      <c r="A14" s="28" t="s">
        <v>45</v>
      </c>
      <c r="B14" s="27">
        <v>9.5</v>
      </c>
      <c r="C14" s="7">
        <v>4</v>
      </c>
      <c r="D14" s="7">
        <v>2</v>
      </c>
      <c r="E14" s="7">
        <v>2</v>
      </c>
      <c r="F14" s="27">
        <f t="shared" si="0"/>
        <v>152</v>
      </c>
    </row>
    <row r="15" spans="1:7" x14ac:dyDescent="0.25">
      <c r="A15" s="28" t="s">
        <v>46</v>
      </c>
      <c r="B15" s="27">
        <v>215</v>
      </c>
      <c r="C15" s="7">
        <v>2</v>
      </c>
      <c r="D15" s="7">
        <v>9</v>
      </c>
      <c r="E15" s="7">
        <v>2</v>
      </c>
      <c r="F15" s="27">
        <f t="shared" si="0"/>
        <v>7740</v>
      </c>
    </row>
    <row r="16" spans="1:7" x14ac:dyDescent="0.25">
      <c r="A16" s="28" t="s">
        <v>56</v>
      </c>
      <c r="B16" s="27">
        <v>135</v>
      </c>
      <c r="C16" s="7">
        <v>2</v>
      </c>
      <c r="D16" s="7">
        <v>9</v>
      </c>
      <c r="E16" s="7">
        <v>2</v>
      </c>
      <c r="F16" s="27">
        <f t="shared" ref="F16" si="1">B16*C16*D16*E16</f>
        <v>4860</v>
      </c>
    </row>
    <row r="17" spans="1:6" x14ac:dyDescent="0.25">
      <c r="A17" s="28" t="s">
        <v>47</v>
      </c>
      <c r="B17" s="27">
        <v>80</v>
      </c>
      <c r="C17" s="7">
        <v>2</v>
      </c>
      <c r="D17" s="7">
        <v>2</v>
      </c>
      <c r="E17" s="7">
        <v>2</v>
      </c>
      <c r="F17" s="27">
        <f t="shared" si="0"/>
        <v>640</v>
      </c>
    </row>
    <row r="18" spans="1:6" x14ac:dyDescent="0.25">
      <c r="A18" s="28" t="s">
        <v>48</v>
      </c>
      <c r="B18" s="27">
        <v>560</v>
      </c>
      <c r="C18" s="7">
        <v>4</v>
      </c>
      <c r="D18" s="7">
        <v>7</v>
      </c>
      <c r="E18" s="7">
        <v>2</v>
      </c>
      <c r="F18" s="27">
        <f t="shared" si="0"/>
        <v>31360</v>
      </c>
    </row>
    <row r="19" spans="1:6" x14ac:dyDescent="0.25">
      <c r="A19" s="28" t="s">
        <v>49</v>
      </c>
      <c r="B19" s="27">
        <v>250</v>
      </c>
      <c r="C19" s="7">
        <v>3</v>
      </c>
      <c r="D19" s="7">
        <v>1</v>
      </c>
      <c r="E19" s="7">
        <v>2</v>
      </c>
      <c r="F19" s="27">
        <f t="shared" si="0"/>
        <v>1500</v>
      </c>
    </row>
    <row r="20" spans="1:6" x14ac:dyDescent="0.25">
      <c r="A20" s="28" t="s">
        <v>50</v>
      </c>
      <c r="B20" s="27">
        <v>338</v>
      </c>
      <c r="C20" s="7">
        <v>2</v>
      </c>
      <c r="D20" s="7">
        <v>1</v>
      </c>
      <c r="E20" s="7">
        <v>2</v>
      </c>
      <c r="F20" s="27">
        <f t="shared" si="0"/>
        <v>1352</v>
      </c>
    </row>
    <row r="21" spans="1:6" x14ac:dyDescent="0.25">
      <c r="A21" s="28" t="s">
        <v>51</v>
      </c>
      <c r="B21" s="27">
        <v>3758.4</v>
      </c>
      <c r="C21" s="7">
        <v>1</v>
      </c>
      <c r="D21" s="7">
        <v>1</v>
      </c>
      <c r="E21" s="7">
        <v>1</v>
      </c>
      <c r="F21" s="27">
        <f t="shared" si="0"/>
        <v>3758.4</v>
      </c>
    </row>
    <row r="22" spans="1:6" x14ac:dyDescent="0.25">
      <c r="A22" s="35" t="s">
        <v>52</v>
      </c>
      <c r="B22" s="35"/>
      <c r="C22" s="35"/>
      <c r="D22" s="35"/>
      <c r="E22" s="35"/>
      <c r="F22" s="27">
        <f>SUM(F6:F21)</f>
        <v>97077.16</v>
      </c>
    </row>
    <row r="24" spans="1:6" x14ac:dyDescent="0.25">
      <c r="A24" s="31" t="s">
        <v>55</v>
      </c>
      <c r="B24" s="30"/>
    </row>
  </sheetData>
  <mergeCells count="1">
    <mergeCell ref="A22:E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Hoja1</vt:lpstr>
      <vt:lpstr>GASTOS GENERALES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Milagros Ruiz</dc:creator>
  <cp:lastModifiedBy>Milagros Ruiz</cp:lastModifiedBy>
  <cp:lastPrinted>2022-04-28T14:29:44Z</cp:lastPrinted>
  <dcterms:created xsi:type="dcterms:W3CDTF">2022-04-28T14:08:54Z</dcterms:created>
  <dcterms:modified xsi:type="dcterms:W3CDTF">2022-06-30T15:59:33Z</dcterms:modified>
</cp:coreProperties>
</file>