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+TOPOGRAFOS\03 COMERCIAL\01 COMERCIAL A+TOPOGRAFOS\02 PROYECTOS\05 OHL\02 Defensas rio lacrama\PROPUESTA TECNICA\"/>
    </mc:Choice>
  </mc:AlternateContent>
  <bookViews>
    <workbookView xWindow="0" yWindow="0" windowWidth="20490" windowHeight="7800" activeTab="1"/>
  </bookViews>
  <sheets>
    <sheet name="Hoja1" sheetId="1" r:id="rId1"/>
    <sheet name="Hoja2" sheetId="2" r:id="rId2"/>
  </sheets>
  <definedNames>
    <definedName name="_xlnm.Print_Area" localSheetId="1">Hoja2!$A$1:$G$36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2" l="1"/>
  <c r="G15" i="2" s="1"/>
  <c r="E30" i="2" l="1"/>
  <c r="F29" i="2"/>
  <c r="G29" i="2" s="1"/>
  <c r="F28" i="2"/>
  <c r="G28" i="2" s="1"/>
  <c r="F27" i="2"/>
  <c r="G27" i="2" s="1"/>
  <c r="F26" i="2"/>
  <c r="G26" i="2" s="1"/>
  <c r="F25" i="2"/>
  <c r="G25" i="2" s="1"/>
  <c r="F24" i="2"/>
  <c r="G24" i="2" s="1"/>
  <c r="F23" i="2"/>
  <c r="G23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G12" i="2"/>
  <c r="G13" i="2"/>
  <c r="F10" i="2"/>
  <c r="G10" i="2" s="1"/>
  <c r="F11" i="2"/>
  <c r="G11" i="2" s="1"/>
  <c r="F12" i="2"/>
  <c r="F13" i="2"/>
  <c r="F14" i="2"/>
  <c r="G14" i="2" s="1"/>
  <c r="F9" i="2"/>
  <c r="G9" i="2" s="1"/>
  <c r="G30" i="2" l="1"/>
  <c r="G31" i="2" s="1"/>
  <c r="F30" i="2"/>
  <c r="G32" i="2" l="1"/>
  <c r="G35" i="2" l="1"/>
  <c r="G34" i="2"/>
  <c r="G36" i="2" s="1"/>
</calcChain>
</file>

<file path=xl/sharedStrings.xml><?xml version="1.0" encoding="utf-8"?>
<sst xmlns="http://schemas.openxmlformats.org/spreadsheetml/2006/main" count="66" uniqueCount="48">
  <si>
    <t xml:space="preserve">ITEM  </t>
  </si>
  <si>
    <t xml:space="preserve">DESCRICION </t>
  </si>
  <si>
    <t xml:space="preserve">MARCA </t>
  </si>
  <si>
    <t xml:space="preserve">MODELO </t>
  </si>
  <si>
    <t xml:space="preserve">PRECISION </t>
  </si>
  <si>
    <t>DESCRIPCION</t>
  </si>
  <si>
    <t>A. HONORARIOS</t>
  </si>
  <si>
    <t>Topógrafo</t>
  </si>
  <si>
    <t>Oficial de topografía</t>
  </si>
  <si>
    <t>Ayudantes de topografía</t>
  </si>
  <si>
    <t>Cadista</t>
  </si>
  <si>
    <t>Conductor</t>
  </si>
  <si>
    <t>CANTIDAD</t>
  </si>
  <si>
    <t>COSTO UNITARIO S./</t>
  </si>
  <si>
    <t>MONTO PARCIAL</t>
  </si>
  <si>
    <t>UND</t>
  </si>
  <si>
    <t>TOTAL</t>
  </si>
  <si>
    <t>TIEMPO MES</t>
  </si>
  <si>
    <t xml:space="preserve">Jefe de servicio - Ing. Civil. </t>
  </si>
  <si>
    <t>Mes</t>
  </si>
  <si>
    <t>Elementos de protección personal.</t>
  </si>
  <si>
    <t xml:space="preserve">Movilidad (tipo combi, camioneta rural) incluyendo el conductor y el combustible. </t>
  </si>
  <si>
    <t>Estación Total de 5” de precisión incluido,  03 jalones telescópicos de 4.65mts, 03 tarjetas porta-prismas y 03 prismas, Trípode de madera (pesado)</t>
  </si>
  <si>
    <t>GPS diferencial con BASE + 01 Rover + controlador incluyendo todos sus accesorios (batería, cargador, cables de descarga de datos, tripode, baston etc.)</t>
  </si>
  <si>
    <t>Radio-moden para amplificar la distancia de recepción del equipo diferencial.</t>
  </si>
  <si>
    <t>Radio Handy de comunicación para todo su personal (Incluido el conductor)</t>
  </si>
  <si>
    <t>Computadora para realizar los trabajos de gabinete y procesos de información.</t>
  </si>
  <si>
    <t xml:space="preserve">GPS navegador con precisión +-3.0 mts  </t>
  </si>
  <si>
    <t>Materiales consumibles y herramientas menores para realizar los trabajos.</t>
  </si>
  <si>
    <t>Nivel automático incluyendo tripode,  02 miras, niveles esféricos.</t>
  </si>
  <si>
    <t xml:space="preserve">El alojamiento y alimentación del personal que realiza en servicio. </t>
  </si>
  <si>
    <t>Los elementos para la desinfección y prevención para el COVID-19</t>
  </si>
  <si>
    <t>Impresora A3/ A4.</t>
  </si>
  <si>
    <t>Glb.</t>
  </si>
  <si>
    <t>Costo Directo</t>
  </si>
  <si>
    <t>Utilidad (10%)</t>
  </si>
  <si>
    <t>IGV (18%)</t>
  </si>
  <si>
    <t>Costo Total (Incluido Impusto)</t>
  </si>
  <si>
    <t>Plazo: 60 dias calendarios</t>
  </si>
  <si>
    <t>TÉRMINOS DE REFERENCIA PARA LA CONTRACTACIÓN TOPOGRAFÍA – RÍO LACRAMARCA</t>
  </si>
  <si>
    <t>ESTRUCTURAS DE COSTOS</t>
  </si>
  <si>
    <t>B. ALQUILERES Y SERVCIOS</t>
  </si>
  <si>
    <t>FORMULARIO D.1</t>
  </si>
  <si>
    <t>Seguridad privada</t>
  </si>
  <si>
    <t>3 dscto</t>
  </si>
  <si>
    <t>Sub total</t>
  </si>
  <si>
    <t>Sub total antes del descuento</t>
  </si>
  <si>
    <t>Descuento comercial (3.5%)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</si>
</sst>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/>
    <xf numFmtId="0" fontId="4" fillId="0" borderId="0" xfId="0" applyFont="1"/>
    <xf numFmtId="0" fontId="4" fillId="0" borderId="1" xfId="0" applyFont="1" applyBorder="1" applyAlignment="1">
      <alignment horizontal="left" wrapText="1"/>
    </xf>
    <xf numFmtId="43" fontId="4" fillId="0" borderId="1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vertical="center"/>
    </xf>
    <xf numFmtId="43" fontId="4" fillId="2" borderId="1" xfId="1" applyFont="1" applyFill="1" applyBorder="1"/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/>
    </xf>
    <xf numFmtId="43" fontId="4" fillId="0" borderId="0" xfId="0" applyNumberFormat="1" applyFont="1"/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left" vertical="center"/>
    </xf>
    <xf numFmtId="43" fontId="4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43" fontId="4" fillId="0" borderId="1" xfId="1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2"/>
  <sheetViews>
    <sheetView workbookViewId="0">
      <selection activeCell="D21" sqref="D21"/>
    </sheetView>
  </sheetViews>
  <sheetFormatPr baseColWidth="10" defaultRowHeight="15" x14ac:dyDescent="0.25"/>
  <cols>
    <col min="3" max="3" width="16.7109375" customWidth="1"/>
  </cols>
  <sheetData>
    <row r="2" spans="2:6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25">
      <c r="B3" s="1"/>
      <c r="C3" s="1"/>
      <c r="D3" s="1"/>
      <c r="E3" s="1"/>
      <c r="F3" s="1"/>
    </row>
    <row r="4" spans="2:6" x14ac:dyDescent="0.25">
      <c r="B4" s="1"/>
      <c r="C4" s="1"/>
      <c r="D4" s="1"/>
      <c r="E4" s="1"/>
      <c r="F4" s="1"/>
    </row>
    <row r="5" spans="2:6" x14ac:dyDescent="0.25">
      <c r="B5" s="1"/>
      <c r="C5" s="1"/>
      <c r="D5" s="1"/>
      <c r="E5" s="1"/>
      <c r="F5" s="1"/>
    </row>
    <row r="6" spans="2:6" x14ac:dyDescent="0.25">
      <c r="B6" s="1"/>
      <c r="C6" s="1"/>
      <c r="D6" s="1"/>
      <c r="E6" s="1"/>
      <c r="F6" s="1"/>
    </row>
    <row r="7" spans="2:6" x14ac:dyDescent="0.25">
      <c r="B7" s="1"/>
      <c r="C7" s="1"/>
      <c r="D7" s="1"/>
      <c r="E7" s="1"/>
      <c r="F7" s="1"/>
    </row>
    <row r="8" spans="2:6" x14ac:dyDescent="0.25">
      <c r="B8" s="1"/>
      <c r="C8" s="1"/>
      <c r="D8" s="1"/>
      <c r="E8" s="1"/>
      <c r="F8" s="1"/>
    </row>
    <row r="9" spans="2:6" x14ac:dyDescent="0.25">
      <c r="B9" s="1"/>
      <c r="C9" s="1"/>
      <c r="D9" s="1"/>
      <c r="E9" s="1"/>
      <c r="F9" s="1"/>
    </row>
    <row r="10" spans="2:6" x14ac:dyDescent="0.25">
      <c r="B10" s="1"/>
      <c r="C10" s="1"/>
      <c r="D10" s="1"/>
      <c r="E10" s="1"/>
      <c r="F10" s="1"/>
    </row>
    <row r="11" spans="2:6" x14ac:dyDescent="0.25">
      <c r="B11" s="1"/>
      <c r="C11" s="1"/>
      <c r="D11" s="1"/>
      <c r="E11" s="1"/>
      <c r="F11" s="1"/>
    </row>
    <row r="12" spans="2:6" x14ac:dyDescent="0.25">
      <c r="B12" s="1"/>
      <c r="C12" s="1"/>
      <c r="D12" s="1"/>
      <c r="E12" s="1"/>
      <c r="F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view="pageBreakPreview" zoomScaleNormal="70" zoomScaleSheetLayoutView="100" workbookViewId="0">
      <pane xSplit="1" ySplit="7" topLeftCell="B8" activePane="bottomRight" state="frozen"/>
      <selection pane="topRight" activeCell="B1" sqref="B1"/>
      <selection pane="bottomLeft" activeCell="A5" sqref="A5"/>
      <selection pane="bottomRight" activeCell="I11" sqref="I11"/>
    </sheetView>
  </sheetViews>
  <sheetFormatPr baseColWidth="10" defaultColWidth="11.5703125" defaultRowHeight="12.75" x14ac:dyDescent="0.2"/>
  <cols>
    <col min="1" max="1" width="38.7109375" style="9" customWidth="1"/>
    <col min="2" max="2" width="5.7109375" style="14" customWidth="1"/>
    <col min="3" max="3" width="11.28515625" style="9" customWidth="1"/>
    <col min="4" max="4" width="10.28515625" style="9" customWidth="1"/>
    <col min="5" max="5" width="13" style="9" customWidth="1"/>
    <col min="6" max="6" width="11.7109375" style="9" customWidth="1"/>
    <col min="7" max="7" width="11.85546875" style="9" customWidth="1"/>
    <col min="8" max="16384" width="11.5703125" style="9"/>
  </cols>
  <sheetData>
    <row r="1" spans="1:7" x14ac:dyDescent="0.2">
      <c r="G1" s="22" t="s">
        <v>42</v>
      </c>
    </row>
    <row r="2" spans="1:7" s="16" customFormat="1" ht="15.75" x14ac:dyDescent="0.25">
      <c r="A2" s="32" t="s">
        <v>40</v>
      </c>
      <c r="B2" s="32"/>
      <c r="C2" s="32"/>
      <c r="D2" s="32"/>
      <c r="E2" s="32"/>
      <c r="F2" s="32"/>
      <c r="G2" s="32"/>
    </row>
    <row r="3" spans="1:7" s="16" customFormat="1" ht="15.75" x14ac:dyDescent="0.25">
      <c r="A3" s="17"/>
      <c r="B3" s="17"/>
      <c r="C3" s="17"/>
      <c r="D3" s="17"/>
      <c r="E3" s="17"/>
      <c r="F3" s="17"/>
      <c r="G3" s="17"/>
    </row>
    <row r="4" spans="1:7" x14ac:dyDescent="0.2">
      <c r="A4" s="33" t="s">
        <v>39</v>
      </c>
      <c r="B4" s="34"/>
      <c r="C4" s="34"/>
      <c r="D4" s="34"/>
      <c r="E4" s="34"/>
      <c r="F4" s="34"/>
      <c r="G4" s="34"/>
    </row>
    <row r="5" spans="1:7" x14ac:dyDescent="0.2">
      <c r="A5" s="15"/>
      <c r="B5" s="15"/>
      <c r="C5" s="15"/>
      <c r="D5" s="15"/>
      <c r="E5" s="15"/>
      <c r="F5" s="15"/>
      <c r="G5" s="15"/>
    </row>
    <row r="6" spans="1:7" x14ac:dyDescent="0.2">
      <c r="A6" s="9" t="s">
        <v>38</v>
      </c>
    </row>
    <row r="7" spans="1:7" s="5" customFormat="1" ht="25.5" x14ac:dyDescent="0.25">
      <c r="A7" s="3" t="s">
        <v>5</v>
      </c>
      <c r="B7" s="4" t="s">
        <v>15</v>
      </c>
      <c r="C7" s="4" t="s">
        <v>17</v>
      </c>
      <c r="D7" s="4" t="s">
        <v>12</v>
      </c>
      <c r="E7" s="4" t="s">
        <v>13</v>
      </c>
      <c r="F7" s="4" t="s">
        <v>14</v>
      </c>
      <c r="G7" s="4" t="s">
        <v>16</v>
      </c>
    </row>
    <row r="8" spans="1:7" x14ac:dyDescent="0.2">
      <c r="A8" s="6" t="s">
        <v>6</v>
      </c>
      <c r="B8" s="7"/>
      <c r="C8" s="7"/>
      <c r="D8" s="7"/>
      <c r="E8" s="8"/>
      <c r="F8" s="8"/>
      <c r="G8" s="8"/>
    </row>
    <row r="9" spans="1:7" s="12" customFormat="1" x14ac:dyDescent="0.2">
      <c r="A9" s="10" t="s">
        <v>18</v>
      </c>
      <c r="B9" s="7" t="s">
        <v>19</v>
      </c>
      <c r="C9" s="7">
        <v>2</v>
      </c>
      <c r="D9" s="7">
        <v>1</v>
      </c>
      <c r="E9" s="11">
        <v>10000</v>
      </c>
      <c r="F9" s="11">
        <f>E9*D9</f>
        <v>10000</v>
      </c>
      <c r="G9" s="11">
        <f>F9*C9</f>
        <v>20000</v>
      </c>
    </row>
    <row r="10" spans="1:7" s="12" customFormat="1" x14ac:dyDescent="0.2">
      <c r="A10" s="10" t="s">
        <v>7</v>
      </c>
      <c r="B10" s="7" t="s">
        <v>19</v>
      </c>
      <c r="C10" s="7">
        <v>2</v>
      </c>
      <c r="D10" s="7">
        <v>1</v>
      </c>
      <c r="E10" s="11">
        <v>8000</v>
      </c>
      <c r="F10" s="11">
        <f t="shared" ref="F10:F15" si="0">E10*D10</f>
        <v>8000</v>
      </c>
      <c r="G10" s="11">
        <f t="shared" ref="G10:G15" si="1">F10*C10</f>
        <v>16000</v>
      </c>
    </row>
    <row r="11" spans="1:7" s="12" customFormat="1" x14ac:dyDescent="0.2">
      <c r="A11" s="10" t="s">
        <v>8</v>
      </c>
      <c r="B11" s="7" t="s">
        <v>19</v>
      </c>
      <c r="C11" s="7">
        <v>2</v>
      </c>
      <c r="D11" s="27">
        <v>2</v>
      </c>
      <c r="E11" s="28">
        <v>5500</v>
      </c>
      <c r="F11" s="28">
        <f t="shared" si="0"/>
        <v>11000</v>
      </c>
      <c r="G11" s="28">
        <f t="shared" si="1"/>
        <v>22000</v>
      </c>
    </row>
    <row r="12" spans="1:7" s="12" customFormat="1" x14ac:dyDescent="0.2">
      <c r="A12" s="10" t="s">
        <v>9</v>
      </c>
      <c r="B12" s="7" t="s">
        <v>19</v>
      </c>
      <c r="C12" s="7">
        <v>2</v>
      </c>
      <c r="D12" s="7">
        <v>2</v>
      </c>
      <c r="E12" s="11">
        <v>3500</v>
      </c>
      <c r="F12" s="11">
        <f t="shared" si="0"/>
        <v>7000</v>
      </c>
      <c r="G12" s="11">
        <f t="shared" si="1"/>
        <v>14000</v>
      </c>
    </row>
    <row r="13" spans="1:7" s="12" customFormat="1" x14ac:dyDescent="0.2">
      <c r="A13" s="10" t="s">
        <v>10</v>
      </c>
      <c r="B13" s="7" t="s">
        <v>19</v>
      </c>
      <c r="C13" s="7">
        <v>2</v>
      </c>
      <c r="D13" s="7">
        <v>1</v>
      </c>
      <c r="E13" s="11">
        <v>4000</v>
      </c>
      <c r="F13" s="11">
        <f t="shared" si="0"/>
        <v>4000</v>
      </c>
      <c r="G13" s="11">
        <f t="shared" si="1"/>
        <v>8000</v>
      </c>
    </row>
    <row r="14" spans="1:7" s="12" customFormat="1" x14ac:dyDescent="0.2">
      <c r="A14" s="10" t="s">
        <v>11</v>
      </c>
      <c r="B14" s="7" t="s">
        <v>19</v>
      </c>
      <c r="C14" s="7">
        <v>2</v>
      </c>
      <c r="D14" s="7">
        <v>1</v>
      </c>
      <c r="E14" s="11">
        <v>3000</v>
      </c>
      <c r="F14" s="11">
        <f t="shared" si="0"/>
        <v>3000</v>
      </c>
      <c r="G14" s="11">
        <f t="shared" si="1"/>
        <v>6000</v>
      </c>
    </row>
    <row r="15" spans="1:7" s="12" customFormat="1" x14ac:dyDescent="0.2">
      <c r="A15" s="10" t="s">
        <v>43</v>
      </c>
      <c r="B15" s="7" t="s">
        <v>19</v>
      </c>
      <c r="C15" s="7">
        <v>2</v>
      </c>
      <c r="D15" s="7">
        <v>2</v>
      </c>
      <c r="E15" s="11">
        <v>4725</v>
      </c>
      <c r="F15" s="11">
        <f t="shared" si="0"/>
        <v>9450</v>
      </c>
      <c r="G15" s="11">
        <f t="shared" si="1"/>
        <v>18900</v>
      </c>
    </row>
    <row r="16" spans="1:7" x14ac:dyDescent="0.2">
      <c r="A16" s="6" t="s">
        <v>41</v>
      </c>
      <c r="B16" s="7"/>
      <c r="C16" s="7"/>
      <c r="D16" s="7"/>
      <c r="E16" s="8"/>
      <c r="F16" s="8"/>
      <c r="G16" s="8"/>
    </row>
    <row r="17" spans="1:10" ht="51" x14ac:dyDescent="0.2">
      <c r="A17" s="13" t="s">
        <v>22</v>
      </c>
      <c r="B17" s="7" t="s">
        <v>19</v>
      </c>
      <c r="C17" s="7">
        <v>2</v>
      </c>
      <c r="D17" s="7">
        <v>1</v>
      </c>
      <c r="E17" s="24">
        <v>3500</v>
      </c>
      <c r="F17" s="25">
        <f>E17*D17</f>
        <v>3500</v>
      </c>
      <c r="G17" s="25">
        <f>F17*C17</f>
        <v>7000</v>
      </c>
    </row>
    <row r="18" spans="1:10" ht="51" x14ac:dyDescent="0.2">
      <c r="A18" s="13" t="s">
        <v>23</v>
      </c>
      <c r="B18" s="7" t="s">
        <v>19</v>
      </c>
      <c r="C18" s="7">
        <v>2</v>
      </c>
      <c r="D18" s="7">
        <v>1</v>
      </c>
      <c r="E18" s="26">
        <v>8500</v>
      </c>
      <c r="F18" s="25">
        <f t="shared" ref="F18:F29" si="2">E18*D18</f>
        <v>8500</v>
      </c>
      <c r="G18" s="25">
        <f t="shared" ref="G18:G29" si="3">F18*C18</f>
        <v>17000</v>
      </c>
    </row>
    <row r="19" spans="1:10" ht="25.5" x14ac:dyDescent="0.2">
      <c r="A19" s="13" t="s">
        <v>24</v>
      </c>
      <c r="B19" s="7" t="s">
        <v>19</v>
      </c>
      <c r="C19" s="7">
        <v>2</v>
      </c>
      <c r="D19" s="7">
        <v>1</v>
      </c>
      <c r="E19" s="26">
        <v>750</v>
      </c>
      <c r="F19" s="25">
        <f t="shared" si="2"/>
        <v>750</v>
      </c>
      <c r="G19" s="25">
        <f t="shared" si="3"/>
        <v>1500</v>
      </c>
    </row>
    <row r="20" spans="1:10" x14ac:dyDescent="0.2">
      <c r="A20" s="13" t="s">
        <v>27</v>
      </c>
      <c r="B20" s="7" t="s">
        <v>19</v>
      </c>
      <c r="C20" s="7">
        <v>2</v>
      </c>
      <c r="D20" s="7">
        <v>1</v>
      </c>
      <c r="E20" s="26">
        <v>500</v>
      </c>
      <c r="F20" s="25">
        <f t="shared" si="2"/>
        <v>500</v>
      </c>
      <c r="G20" s="25">
        <f t="shared" si="3"/>
        <v>1000</v>
      </c>
    </row>
    <row r="21" spans="1:10" ht="25.5" x14ac:dyDescent="0.2">
      <c r="A21" s="13" t="s">
        <v>29</v>
      </c>
      <c r="B21" s="7" t="s">
        <v>19</v>
      </c>
      <c r="C21" s="7">
        <v>2</v>
      </c>
      <c r="D21" s="7">
        <v>1</v>
      </c>
      <c r="E21" s="26">
        <v>750</v>
      </c>
      <c r="F21" s="25">
        <f t="shared" si="2"/>
        <v>750</v>
      </c>
      <c r="G21" s="25">
        <f t="shared" si="3"/>
        <v>1500</v>
      </c>
    </row>
    <row r="22" spans="1:10" ht="25.5" x14ac:dyDescent="0.2">
      <c r="A22" s="13" t="s">
        <v>25</v>
      </c>
      <c r="B22" s="7" t="s">
        <v>19</v>
      </c>
      <c r="C22" s="7">
        <v>2</v>
      </c>
      <c r="D22" s="7">
        <v>5</v>
      </c>
      <c r="E22" s="26">
        <v>300</v>
      </c>
      <c r="F22" s="25">
        <f t="shared" si="2"/>
        <v>1500</v>
      </c>
      <c r="G22" s="25">
        <f t="shared" si="3"/>
        <v>3000</v>
      </c>
    </row>
    <row r="23" spans="1:10" x14ac:dyDescent="0.2">
      <c r="A23" s="13" t="s">
        <v>20</v>
      </c>
      <c r="B23" s="7" t="s">
        <v>33</v>
      </c>
      <c r="C23" s="7">
        <v>1</v>
      </c>
      <c r="D23" s="7">
        <v>1</v>
      </c>
      <c r="E23" s="26">
        <v>6600</v>
      </c>
      <c r="F23" s="25">
        <f t="shared" si="2"/>
        <v>6600</v>
      </c>
      <c r="G23" s="25">
        <f t="shared" si="3"/>
        <v>6600</v>
      </c>
    </row>
    <row r="24" spans="1:10" ht="25.5" x14ac:dyDescent="0.2">
      <c r="A24" s="13" t="s">
        <v>21</v>
      </c>
      <c r="B24" s="7" t="s">
        <v>19</v>
      </c>
      <c r="C24" s="7">
        <v>2</v>
      </c>
      <c r="D24" s="7">
        <v>1</v>
      </c>
      <c r="E24" s="26">
        <v>10000</v>
      </c>
      <c r="F24" s="25">
        <f t="shared" si="2"/>
        <v>10000</v>
      </c>
      <c r="G24" s="25">
        <f t="shared" si="3"/>
        <v>20000</v>
      </c>
    </row>
    <row r="25" spans="1:10" ht="25.5" x14ac:dyDescent="0.2">
      <c r="A25" s="13" t="s">
        <v>26</v>
      </c>
      <c r="B25" s="7" t="s">
        <v>19</v>
      </c>
      <c r="C25" s="7">
        <v>2</v>
      </c>
      <c r="D25" s="7">
        <v>1</v>
      </c>
      <c r="E25" s="26">
        <v>6500</v>
      </c>
      <c r="F25" s="25">
        <f t="shared" si="2"/>
        <v>6500</v>
      </c>
      <c r="G25" s="25">
        <f t="shared" si="3"/>
        <v>13000</v>
      </c>
    </row>
    <row r="26" spans="1:10" x14ac:dyDescent="0.2">
      <c r="A26" s="13" t="s">
        <v>32</v>
      </c>
      <c r="B26" s="7" t="s">
        <v>19</v>
      </c>
      <c r="C26" s="7">
        <v>2</v>
      </c>
      <c r="D26" s="7">
        <v>1</v>
      </c>
      <c r="E26" s="26">
        <v>1500</v>
      </c>
      <c r="F26" s="25">
        <f t="shared" si="2"/>
        <v>1500</v>
      </c>
      <c r="G26" s="25">
        <f t="shared" si="3"/>
        <v>3000</v>
      </c>
    </row>
    <row r="27" spans="1:10" ht="25.5" x14ac:dyDescent="0.2">
      <c r="A27" s="13" t="s">
        <v>28</v>
      </c>
      <c r="B27" s="7" t="s">
        <v>33</v>
      </c>
      <c r="C27" s="7">
        <v>1</v>
      </c>
      <c r="D27" s="7">
        <v>1</v>
      </c>
      <c r="E27" s="26">
        <v>2500</v>
      </c>
      <c r="F27" s="25">
        <f t="shared" si="2"/>
        <v>2500</v>
      </c>
      <c r="G27" s="25">
        <f t="shared" si="3"/>
        <v>2500</v>
      </c>
    </row>
    <row r="28" spans="1:10" ht="25.5" x14ac:dyDescent="0.2">
      <c r="A28" s="13" t="s">
        <v>30</v>
      </c>
      <c r="B28" s="7" t="s">
        <v>33</v>
      </c>
      <c r="C28" s="7">
        <v>1</v>
      </c>
      <c r="D28" s="7">
        <v>1</v>
      </c>
      <c r="E28" s="26">
        <v>35000</v>
      </c>
      <c r="F28" s="25">
        <f t="shared" si="2"/>
        <v>35000</v>
      </c>
      <c r="G28" s="25">
        <f t="shared" si="3"/>
        <v>35000</v>
      </c>
      <c r="H28" s="23"/>
      <c r="I28" s="23"/>
      <c r="J28" s="23"/>
    </row>
    <row r="29" spans="1:10" ht="25.5" x14ac:dyDescent="0.2">
      <c r="A29" s="13" t="s">
        <v>31</v>
      </c>
      <c r="B29" s="7" t="s">
        <v>33</v>
      </c>
      <c r="C29" s="7">
        <v>1</v>
      </c>
      <c r="D29" s="7">
        <v>1</v>
      </c>
      <c r="E29" s="26">
        <v>2500</v>
      </c>
      <c r="F29" s="25">
        <f t="shared" si="2"/>
        <v>2500</v>
      </c>
      <c r="G29" s="25">
        <f t="shared" si="3"/>
        <v>2500</v>
      </c>
    </row>
    <row r="30" spans="1:10" x14ac:dyDescent="0.2">
      <c r="A30" s="18" t="s">
        <v>34</v>
      </c>
      <c r="B30" s="19"/>
      <c r="C30" s="19"/>
      <c r="D30" s="19"/>
      <c r="E30" s="20">
        <f>SUM(E9:E29)</f>
        <v>117625</v>
      </c>
      <c r="F30" s="20">
        <f>SUM(F9:F29)</f>
        <v>132550</v>
      </c>
      <c r="G30" s="20">
        <f>SUM(G9:G29)</f>
        <v>218500</v>
      </c>
    </row>
    <row r="31" spans="1:10" x14ac:dyDescent="0.2">
      <c r="A31" s="10" t="s">
        <v>35</v>
      </c>
      <c r="B31" s="7"/>
      <c r="C31" s="7"/>
      <c r="D31" s="7"/>
      <c r="E31" s="8"/>
      <c r="F31" s="8"/>
      <c r="G31" s="8">
        <f>G30*0.1</f>
        <v>21850</v>
      </c>
    </row>
    <row r="32" spans="1:10" ht="12.75" hidden="1" customHeight="1" x14ac:dyDescent="0.2">
      <c r="A32" s="18" t="s">
        <v>46</v>
      </c>
      <c r="B32" s="19"/>
      <c r="C32" s="19"/>
      <c r="D32" s="19"/>
      <c r="E32" s="20"/>
      <c r="F32" s="20"/>
      <c r="G32" s="20">
        <f>G30+G31</f>
        <v>240350</v>
      </c>
      <c r="H32" s="14" t="s">
        <v>44</v>
      </c>
    </row>
    <row r="33" spans="1:8" x14ac:dyDescent="0.2">
      <c r="A33" s="29" t="s">
        <v>47</v>
      </c>
      <c r="B33" s="30"/>
      <c r="C33" s="30"/>
      <c r="D33" s="30"/>
      <c r="E33" s="31"/>
      <c r="F33" s="31"/>
      <c r="G33" s="9">
        <v>-8412.25</v>
      </c>
      <c r="H33" s="14"/>
    </row>
    <row r="34" spans="1:8" x14ac:dyDescent="0.2">
      <c r="A34" s="18" t="s">
        <v>45</v>
      </c>
      <c r="B34" s="18"/>
      <c r="C34" s="19"/>
      <c r="D34" s="19"/>
      <c r="E34" s="19"/>
      <c r="F34" s="19"/>
      <c r="G34" s="20">
        <f>G33+G32</f>
        <v>231937.75</v>
      </c>
      <c r="H34" s="14"/>
    </row>
    <row r="35" spans="1:8" x14ac:dyDescent="0.2">
      <c r="A35" s="13" t="s">
        <v>36</v>
      </c>
      <c r="B35" s="7"/>
      <c r="C35" s="7"/>
      <c r="D35" s="7"/>
      <c r="E35" s="8"/>
      <c r="F35" s="8"/>
      <c r="G35" s="8">
        <f>(G32+G33)*0.18</f>
        <v>41748.794999999998</v>
      </c>
    </row>
    <row r="36" spans="1:8" x14ac:dyDescent="0.2">
      <c r="A36" s="21" t="s">
        <v>37</v>
      </c>
      <c r="B36" s="19"/>
      <c r="C36" s="19"/>
      <c r="D36" s="19"/>
      <c r="E36" s="20"/>
      <c r="F36" s="20"/>
      <c r="G36" s="20">
        <f>SUM(G34:G35)</f>
        <v>273686.54499999998</v>
      </c>
    </row>
    <row r="37" spans="1:8" x14ac:dyDescent="0.2">
      <c r="E37" s="23"/>
      <c r="F37" s="23"/>
    </row>
  </sheetData>
  <mergeCells count="2">
    <mergeCell ref="A2:G2"/>
    <mergeCell ref="A4:G4"/>
  </mergeCells>
  <pageMargins left="0.7" right="0.7" top="0.75" bottom="0.75" header="0.3" footer="0.3"/>
  <pageSetup paperSize="9" scale="85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dcterms:created xsi:type="dcterms:W3CDTF">2021-11-02T19:39:44Z</dcterms:created>
  <dcterms:modified xsi:type="dcterms:W3CDTF">2021-11-19T17:23:34Z</dcterms:modified>
</cp:coreProperties>
</file>