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E.COMERCIAL\Desktop\PROSPECTOS\2025.05 OHLA CHIMBOTE\"/>
    </mc:Choice>
  </mc:AlternateContent>
  <xr:revisionPtr revIDLastSave="0" documentId="8_{6DD59A73-2AB8-4578-BC6C-EAB2BCAACA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TALLADO" sheetId="12" r:id="rId1"/>
    <sheet name="Hoja1" sheetId="13" r:id="rId2"/>
    <sheet name="Hoja2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>[1]Compra_54MOD!#REF!</definedName>
    <definedName name="_xlnm.Print_Area" localSheetId="0">DETALLADO!$A$1:$L$50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</workbook>
</file>

<file path=xl/calcChain.xml><?xml version="1.0" encoding="utf-8"?>
<calcChain xmlns="http://schemas.openxmlformats.org/spreadsheetml/2006/main">
  <c r="C34" i="12" l="1"/>
  <c r="C33" i="12"/>
  <c r="C31" i="12"/>
  <c r="C30" i="12"/>
  <c r="C29" i="12"/>
  <c r="C28" i="12"/>
  <c r="C27" i="12"/>
  <c r="C25" i="12"/>
  <c r="C23" i="12"/>
  <c r="L23" i="12" s="1"/>
  <c r="C22" i="12"/>
  <c r="L22" i="12" s="1"/>
  <c r="C21" i="12"/>
  <c r="C20" i="12"/>
  <c r="L20" i="12" s="1"/>
  <c r="C18" i="12"/>
  <c r="L18" i="12" s="1"/>
  <c r="C17" i="12"/>
  <c r="L17" i="12" s="1"/>
  <c r="C16" i="12"/>
  <c r="L16" i="12" s="1"/>
  <c r="L25" i="12" l="1"/>
  <c r="L27" i="12"/>
  <c r="L29" i="12"/>
  <c r="L30" i="12"/>
  <c r="L31" i="12"/>
  <c r="L28" i="12"/>
  <c r="L21" i="12" l="1"/>
  <c r="L32" i="12" s="1"/>
  <c r="L33" i="12" l="1"/>
  <c r="L34" i="12" l="1"/>
  <c r="L35" i="12" s="1"/>
  <c r="L36" i="12" l="1"/>
  <c r="L37" i="12" s="1"/>
  <c r="M35" i="12"/>
</calcChain>
</file>

<file path=xl/sharedStrings.xml><?xml version="1.0" encoding="utf-8"?>
<sst xmlns="http://schemas.openxmlformats.org/spreadsheetml/2006/main" count="83" uniqueCount="67">
  <si>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</si>
  <si>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</si>
  <si>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</si>
  <si>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</si>
  <si>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</si>
  <si>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</si>
  <si>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</si>
  <si>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</si>
  <si>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</si>
  <si>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</si>
  <si>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</si>
  <si>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</si>
  <si>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</si>
  <si>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</si>
  <si>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</si>
  <si>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</si>
  <si>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</si>
  <si>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</si>
  <si>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CONDICIONES GENERALES:</t>
  </si>
  <si>
    <t>FORMA DE PAGO</t>
  </si>
  <si>
    <t>MONEDA</t>
  </si>
  <si>
    <t>ANTICIPO</t>
  </si>
  <si>
    <t>COSTO DIRECTO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</si>
  <si>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</si>
  <si>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</si>
  <si>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</si>
  <si>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</si>
  <si>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</si>
  <si>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</si>
  <si>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Agente con Armas </t>
  </si>
  <si>
    <t xml:space="preserve">Recursos y Equipos </t>
  </si>
  <si>
    <t xml:space="preserve">Equipos informaticos, GPS, impresiones 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</si>
  <si>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</si>
  <si>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</si>
  <si>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</si>
  <si>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</si>
  <si>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</si>
  <si>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</si>
  <si>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</si>
  <si>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</si>
  <si>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</si>
  <si>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</si>
  <si>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</si>
  <si>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SOLES</t>
  </si>
  <si>
    <t>MODALIDAD DE CONTRATACION</t>
  </si>
  <si>
    <t>PRECIOS UNITARIOS</t>
  </si>
  <si>
    <t>CONTRATO PRESTACIÓN DE SERVICIOS</t>
  </si>
  <si>
    <t>CARTA FIANZA DE FIEL CUMPLIMIENTO (10%)</t>
  </si>
  <si>
    <t>RETENCION POR GARANTIA DEL 5%</t>
  </si>
  <si>
    <t>SI</t>
  </si>
  <si>
    <t>x</t>
  </si>
  <si>
    <t>Agente  sin Armas</t>
  </si>
  <si>
    <t xml:space="preserve">TIEMPO DE SERVICIO </t>
  </si>
  <si>
    <t>7 MESES</t>
  </si>
  <si>
    <t>NO</t>
  </si>
  <si>
    <t>FECHA DE INICIO</t>
  </si>
  <si>
    <t xml:space="preserve">TIPO DE CONTRATO </t>
  </si>
  <si>
    <t>PROTECCION Y RESGUARDO SA</t>
  </si>
  <si>
    <t>Cal. Juan Bielovucich Nro. 1405 LINCE</t>
  </si>
  <si>
    <t>998 229 704</t>
  </si>
  <si>
    <t>Juan Rosasco</t>
  </si>
  <si>
    <t xml:space="preserve">resguardo con Armas </t>
  </si>
  <si>
    <t>EMO</t>
  </si>
  <si>
    <t>GASTOS ADMINISTRATIVOS OPERATIVOS Y FINANCIEROS</t>
  </si>
  <si>
    <t>UTILIDAD</t>
  </si>
  <si>
    <t>VALORIZACION Y PAGO MENSUAL A 30 DÍAS</t>
  </si>
  <si>
    <t>Por definir entre las partes, estará sujeto a la disponibilidad del personal con sus respectivas licencias.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</si>
</sst>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i/>
      <sz val="11"/>
      <name val="Arial"/>
      <family val="2"/>
    </font>
    <font>
      <sz val="8"/>
      <name val="Calibri"/>
      <family val="2"/>
      <scheme val="minor"/>
    </font>
    <font>
      <b/>
      <sz val="11"/>
      <color rgb="FF29327B"/>
      <name val="Calibri"/>
      <family val="2"/>
      <scheme val="minor"/>
    </font>
    <font>
      <b/>
      <sz val="11"/>
      <color theme="0"/>
      <name val="Arial"/>
      <family val="2"/>
    </font>
    <font>
      <b/>
      <u/>
      <sz val="11"/>
      <color theme="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Arial"/>
      <family val="2"/>
    </font>
    <font>
      <b/>
      <u/>
      <sz val="11"/>
      <color theme="0"/>
      <name val="Calibri"/>
      <family val="2"/>
      <scheme val="minor"/>
    </font>
    <font>
      <u/>
      <sz val="11"/>
      <name val="Arial"/>
      <family val="2"/>
    </font>
    <font>
      <sz val="11"/>
      <name val="Calibri"/>
      <family val="2"/>
      <scheme val="minor"/>
    </font>
    <font>
      <sz val="11"/>
      <color indexed="56"/>
      <name val="Arial Narrow"/>
      <family val="2"/>
    </font>
    <font>
      <sz val="11"/>
      <name val="Arial Narrow"/>
      <family val="2"/>
    </font>
    <font>
      <sz val="11"/>
      <name val="Helv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0" fontId="43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40" fillId="0" borderId="0" xfId="33" applyFont="1" applyAlignment="1">
      <alignment horizontal="left"/>
    </xf>
    <xf numFmtId="0" fontId="40" fillId="0" borderId="15" xfId="33" applyFont="1" applyBorder="1" applyAlignment="1">
      <alignment horizontal="left"/>
    </xf>
    <xf numFmtId="0" fontId="42" fillId="0" borderId="17" xfId="0" applyFont="1" applyBorder="1"/>
    <xf numFmtId="0" fontId="43" fillId="0" borderId="19" xfId="215" applyFill="1" applyBorder="1" applyAlignment="1">
      <alignment horizontal="left"/>
    </xf>
    <xf numFmtId="0" fontId="40" fillId="0" borderId="0" xfId="33" applyFont="1" applyAlignment="1">
      <alignment horizontal="center" vertical="center"/>
    </xf>
    <xf numFmtId="0" fontId="40" fillId="0" borderId="15" xfId="33" applyFont="1" applyBorder="1" applyAlignment="1">
      <alignment horizontal="center" vertical="center"/>
    </xf>
    <xf numFmtId="0" fontId="42" fillId="0" borderId="0" xfId="0" applyFont="1"/>
    <xf numFmtId="0" fontId="39" fillId="0" borderId="0" xfId="33" applyFont="1"/>
    <xf numFmtId="0" fontId="42" fillId="0" borderId="32" xfId="0" applyFont="1" applyBorder="1" applyAlignment="1">
      <alignment horizontal="center" vertical="center"/>
    </xf>
    <xf numFmtId="0" fontId="39" fillId="0" borderId="0" xfId="33" applyFont="1" applyAlignment="1">
      <alignment vertical="center"/>
    </xf>
    <xf numFmtId="0" fontId="39" fillId="0" borderId="11" xfId="33" applyFont="1" applyBorder="1" applyAlignment="1">
      <alignment vertical="center"/>
    </xf>
    <xf numFmtId="0" fontId="41" fillId="0" borderId="19" xfId="33" applyFont="1" applyBorder="1" applyAlignment="1">
      <alignment horizontal="left" vertical="center" wrapText="1"/>
    </xf>
    <xf numFmtId="0" fontId="41" fillId="0" borderId="0" xfId="33" applyFont="1" applyAlignment="1">
      <alignment horizontal="left" vertical="center" wrapText="1"/>
    </xf>
    <xf numFmtId="0" fontId="39" fillId="0" borderId="13" xfId="33" applyFont="1" applyBorder="1" applyAlignment="1">
      <alignment horizontal="left" vertical="center" wrapText="1"/>
    </xf>
    <xf numFmtId="0" fontId="44" fillId="0" borderId="19" xfId="33" applyFont="1" applyBorder="1" applyAlignment="1">
      <alignment horizontal="left"/>
    </xf>
    <xf numFmtId="0" fontId="44" fillId="0" borderId="0" xfId="33" applyFont="1" applyAlignment="1">
      <alignment horizontal="left"/>
    </xf>
    <xf numFmtId="0" fontId="41" fillId="0" borderId="21" xfId="33" applyFont="1" applyBorder="1" applyAlignment="1">
      <alignment horizontal="center" vertical="center" wrapText="1"/>
    </xf>
    <xf numFmtId="0" fontId="41" fillId="0" borderId="25" xfId="33" applyFont="1" applyBorder="1" applyAlignment="1">
      <alignment horizontal="center" vertical="center" wrapText="1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"/>
    </xf>
    <xf numFmtId="0" fontId="41" fillId="0" borderId="43" xfId="33" applyFont="1" applyBorder="1" applyAlignment="1">
      <alignment horizontal="center" vertical="center" wrapText="1"/>
    </xf>
    <xf numFmtId="0" fontId="41" fillId="0" borderId="17" xfId="33" applyFont="1" applyBorder="1" applyAlignment="1">
      <alignment horizontal="center" vertical="center" wrapText="1"/>
    </xf>
    <xf numFmtId="0" fontId="41" fillId="0" borderId="42" xfId="33" applyFont="1" applyBorder="1" applyAlignment="1">
      <alignment horizontal="center" vertical="center" wrapText="1"/>
    </xf>
    <xf numFmtId="0" fontId="41" fillId="0" borderId="43" xfId="33" applyFont="1" applyBorder="1" applyAlignment="1">
      <alignment horizontal="center" vertical="center"/>
    </xf>
    <xf numFmtId="0" fontId="41" fillId="0" borderId="18" xfId="33" applyFont="1" applyBorder="1" applyAlignment="1">
      <alignment horizontal="center" vertical="center"/>
    </xf>
    <xf numFmtId="0" fontId="1" fillId="0" borderId="0" xfId="0" applyFont="1"/>
    <xf numFmtId="43" fontId="1" fillId="0" borderId="0" xfId="217" applyFont="1"/>
    <xf numFmtId="0" fontId="40" fillId="0" borderId="19" xfId="33" applyFont="1" applyBorder="1" applyAlignment="1">
      <alignment horizontal="center"/>
    </xf>
    <xf numFmtId="0" fontId="40" fillId="0" borderId="0" xfId="33" applyFont="1" applyAlignment="1">
      <alignment horizontal="center"/>
    </xf>
    <xf numFmtId="0" fontId="41" fillId="0" borderId="50" xfId="33" applyFont="1" applyBorder="1" applyAlignment="1">
      <alignment horizontal="center" vertical="center" wrapText="1"/>
    </xf>
    <xf numFmtId="0" fontId="41" fillId="0" borderId="0" xfId="33" applyFont="1" applyAlignment="1">
      <alignment horizontal="center" vertical="center" wrapText="1"/>
    </xf>
    <xf numFmtId="0" fontId="41" fillId="0" borderId="11" xfId="33" applyFont="1" applyBorder="1" applyAlignment="1">
      <alignment horizontal="center" vertical="center" wrapText="1"/>
    </xf>
    <xf numFmtId="0" fontId="41" fillId="0" borderId="12" xfId="33" applyFont="1" applyBorder="1" applyAlignment="1">
      <alignment horizontal="center" vertical="center"/>
    </xf>
    <xf numFmtId="0" fontId="41" fillId="0" borderId="44" xfId="33" applyFont="1" applyBorder="1" applyAlignment="1">
      <alignment horizontal="center" vertical="center"/>
    </xf>
    <xf numFmtId="0" fontId="41" fillId="0" borderId="10" xfId="33" applyFont="1" applyBorder="1" applyAlignment="1">
      <alignment horizontal="left" wrapText="1"/>
    </xf>
    <xf numFmtId="14" fontId="39" fillId="0" borderId="45" xfId="33" applyNumberFormat="1" applyFont="1" applyBorder="1" applyAlignment="1">
      <alignment horizontal="center" vertical="center"/>
    </xf>
    <xf numFmtId="0" fontId="39" fillId="0" borderId="19" xfId="33" applyFont="1" applyBorder="1" applyAlignment="1">
      <alignment horizontal="left" vertical="center"/>
    </xf>
    <xf numFmtId="0" fontId="39" fillId="0" borderId="0" xfId="33" applyFont="1" applyAlignment="1">
      <alignment horizontal="left" vertical="center"/>
    </xf>
    <xf numFmtId="0" fontId="41" fillId="0" borderId="12" xfId="33" applyFont="1" applyBorder="1" applyAlignment="1">
      <alignment horizontal="left"/>
    </xf>
    <xf numFmtId="14" fontId="39" fillId="0" borderId="44" xfId="33" applyNumberFormat="1" applyFont="1" applyBorder="1" applyAlignment="1">
      <alignment horizontal="center" vertical="center"/>
    </xf>
    <xf numFmtId="0" fontId="39" fillId="0" borderId="28" xfId="33" applyFont="1" applyBorder="1" applyAlignment="1">
      <alignment horizontal="left" vertical="center"/>
    </xf>
    <xf numFmtId="0" fontId="39" fillId="0" borderId="29" xfId="33" applyFont="1" applyBorder="1" applyAlignment="1">
      <alignment horizontal="left" vertical="center"/>
    </xf>
    <xf numFmtId="0" fontId="41" fillId="0" borderId="47" xfId="33" applyFont="1" applyBorder="1" applyAlignment="1">
      <alignment horizontal="center" vertical="center" wrapText="1"/>
    </xf>
    <xf numFmtId="0" fontId="41" fillId="0" borderId="29" xfId="33" applyFont="1" applyBorder="1" applyAlignment="1">
      <alignment horizontal="center" vertical="center" wrapText="1"/>
    </xf>
    <xf numFmtId="0" fontId="41" fillId="0" borderId="46" xfId="33" applyFont="1" applyBorder="1" applyAlignment="1">
      <alignment horizontal="center" vertical="center" wrapText="1"/>
    </xf>
    <xf numFmtId="0" fontId="39" fillId="0" borderId="47" xfId="33" applyFont="1" applyBorder="1"/>
    <xf numFmtId="0" fontId="39" fillId="0" borderId="30" xfId="33" applyFont="1" applyBorder="1"/>
    <xf numFmtId="14" fontId="41" fillId="0" borderId="29" xfId="33" applyNumberFormat="1" applyFont="1" applyBorder="1" applyAlignment="1">
      <alignment wrapText="1"/>
    </xf>
    <xf numFmtId="14" fontId="46" fillId="0" borderId="15" xfId="215" applyNumberFormat="1" applyFont="1" applyFill="1" applyBorder="1" applyAlignment="1">
      <alignment horizontal="center" vertical="center"/>
    </xf>
    <xf numFmtId="0" fontId="47" fillId="35" borderId="16" xfId="33" applyFont="1" applyFill="1" applyBorder="1" applyAlignment="1">
      <alignment horizontal="center" vertical="center"/>
    </xf>
    <xf numFmtId="0" fontId="47" fillId="35" borderId="34" xfId="33" applyFont="1" applyFill="1" applyBorder="1" applyAlignment="1">
      <alignment horizontal="center" vertical="center" wrapText="1"/>
    </xf>
    <xf numFmtId="0" fontId="47" fillId="35" borderId="34" xfId="33" applyFont="1" applyFill="1" applyBorder="1" applyAlignment="1">
      <alignment horizontal="center" vertical="center"/>
    </xf>
    <xf numFmtId="0" fontId="47" fillId="35" borderId="34" xfId="33" applyFont="1" applyFill="1" applyBorder="1" applyAlignment="1">
      <alignment horizontal="centerContinuous" vertical="center" wrapText="1"/>
    </xf>
    <xf numFmtId="0" fontId="47" fillId="35" borderId="18" xfId="33" applyFont="1" applyFill="1" applyBorder="1" applyAlignment="1">
      <alignment horizontal="centerContinuous" vertical="center"/>
    </xf>
    <xf numFmtId="0" fontId="48" fillId="34" borderId="23" xfId="33" applyFont="1" applyFill="1" applyBorder="1" applyAlignment="1">
      <alignment horizontal="center" vertical="center"/>
    </xf>
    <xf numFmtId="0" fontId="48" fillId="34" borderId="24" xfId="33" applyFont="1" applyFill="1" applyBorder="1" applyAlignment="1">
      <alignment horizontal="center" vertical="center"/>
    </xf>
    <xf numFmtId="0" fontId="48" fillId="34" borderId="22" xfId="33" applyFont="1" applyFill="1" applyBorder="1" applyAlignment="1">
      <alignment horizontal="center" vertical="center"/>
    </xf>
    <xf numFmtId="0" fontId="16" fillId="36" borderId="52" xfId="0" applyFont="1" applyFill="1" applyBorder="1" applyAlignment="1">
      <alignment horizontal="center" vertical="center"/>
    </xf>
    <xf numFmtId="0" fontId="49" fillId="36" borderId="53" xfId="0" applyFont="1" applyFill="1" applyBorder="1" applyAlignment="1">
      <alignment horizontal="center" vertical="center" wrapText="1"/>
    </xf>
    <xf numFmtId="49" fontId="16" fillId="36" borderId="53" xfId="0" applyNumberFormat="1" applyFont="1" applyFill="1" applyBorder="1" applyAlignment="1">
      <alignment horizontal="left" vertical="center" wrapText="1"/>
    </xf>
    <xf numFmtId="49" fontId="16" fillId="36" borderId="53" xfId="0" applyNumberFormat="1" applyFont="1" applyFill="1" applyBorder="1" applyAlignment="1">
      <alignment vertical="center" wrapText="1"/>
    </xf>
    <xf numFmtId="4" fontId="50" fillId="36" borderId="53" xfId="33" applyNumberFormat="1" applyFont="1" applyFill="1" applyBorder="1" applyAlignment="1">
      <alignment vertical="center" wrapText="1"/>
    </xf>
    <xf numFmtId="0" fontId="51" fillId="0" borderId="27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horizontal="left" vertical="center" wrapText="1"/>
    </xf>
    <xf numFmtId="4" fontId="39" fillId="0" borderId="21" xfId="33" applyNumberFormat="1" applyFont="1" applyBorder="1" applyAlignment="1">
      <alignment vertical="center" wrapText="1"/>
    </xf>
    <xf numFmtId="4" fontId="39" fillId="0" borderId="31" xfId="33" applyNumberFormat="1" applyFont="1" applyBorder="1" applyAlignment="1">
      <alignment vertical="center" wrapText="1"/>
    </xf>
    <xf numFmtId="3" fontId="49" fillId="36" borderId="53" xfId="0" applyNumberFormat="1" applyFont="1" applyFill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54" xfId="0" applyNumberFormat="1" applyFont="1" applyBorder="1" applyAlignment="1">
      <alignment horizontal="left" vertical="center" wrapText="1"/>
    </xf>
    <xf numFmtId="49" fontId="1" fillId="0" borderId="55" xfId="0" applyNumberFormat="1" applyFont="1" applyBorder="1" applyAlignment="1">
      <alignment horizontal="left" vertical="center" wrapText="1"/>
    </xf>
    <xf numFmtId="49" fontId="1" fillId="0" borderId="56" xfId="0" applyNumberFormat="1" applyFont="1" applyBorder="1" applyAlignment="1">
      <alignment horizontal="left" vertical="center" wrapText="1"/>
    </xf>
    <xf numFmtId="49" fontId="13" fillId="34" borderId="35" xfId="0" applyNumberFormat="1" applyFont="1" applyFill="1" applyBorder="1" applyAlignment="1">
      <alignment horizontal="left" vertical="center" wrapText="1"/>
    </xf>
    <xf numFmtId="49" fontId="13" fillId="34" borderId="13" xfId="0" applyNumberFormat="1" applyFont="1" applyFill="1" applyBorder="1" applyAlignment="1">
      <alignment horizontal="left" vertical="center" wrapText="1"/>
    </xf>
    <xf numFmtId="49" fontId="13" fillId="34" borderId="14" xfId="0" applyNumberFormat="1" applyFont="1" applyFill="1" applyBorder="1" applyAlignment="1">
      <alignment horizontal="left" vertical="center" wrapText="1"/>
    </xf>
    <xf numFmtId="0" fontId="42" fillId="0" borderId="37" xfId="0" applyFont="1" applyBorder="1" applyAlignment="1">
      <alignment horizontal="center" vertical="center"/>
    </xf>
    <xf numFmtId="0" fontId="51" fillId="0" borderId="39" xfId="0" applyFont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left" vertical="center" wrapText="1"/>
    </xf>
    <xf numFmtId="49" fontId="1" fillId="0" borderId="38" xfId="0" applyNumberFormat="1" applyFont="1" applyBorder="1" applyAlignment="1">
      <alignment horizontal="left" vertical="center" wrapText="1"/>
    </xf>
    <xf numFmtId="4" fontId="39" fillId="0" borderId="40" xfId="33" applyNumberFormat="1" applyFont="1" applyBorder="1" applyAlignment="1">
      <alignment vertical="center" wrapText="1"/>
    </xf>
    <xf numFmtId="4" fontId="39" fillId="0" borderId="41" xfId="33" applyNumberFormat="1" applyFont="1" applyBorder="1" applyAlignment="1">
      <alignment vertical="center" wrapText="1"/>
    </xf>
    <xf numFmtId="49" fontId="52" fillId="34" borderId="35" xfId="0" applyNumberFormat="1" applyFont="1" applyFill="1" applyBorder="1" applyAlignment="1">
      <alignment horizontal="left" vertical="center" wrapText="1"/>
    </xf>
    <xf numFmtId="49" fontId="52" fillId="34" borderId="13" xfId="0" applyNumberFormat="1" applyFont="1" applyFill="1" applyBorder="1" applyAlignment="1">
      <alignment horizontal="left" vertical="center" wrapText="1"/>
    </xf>
    <xf numFmtId="49" fontId="52" fillId="34" borderId="14" xfId="0" applyNumberFormat="1" applyFont="1" applyFill="1" applyBorder="1" applyAlignment="1">
      <alignment horizontal="left" vertical="center" wrapText="1"/>
    </xf>
    <xf numFmtId="4" fontId="39" fillId="0" borderId="51" xfId="33" applyNumberFormat="1" applyFont="1" applyBorder="1" applyAlignment="1">
      <alignment vertical="center" wrapText="1"/>
    </xf>
    <xf numFmtId="0" fontId="42" fillId="0" borderId="48" xfId="0" applyFont="1" applyBorder="1" applyAlignment="1">
      <alignment horizontal="right" vertical="center"/>
    </xf>
    <xf numFmtId="0" fontId="42" fillId="0" borderId="49" xfId="0" applyFont="1" applyBorder="1" applyAlignment="1">
      <alignment horizontal="right" vertical="center"/>
    </xf>
    <xf numFmtId="0" fontId="42" fillId="0" borderId="38" xfId="0" applyFont="1" applyBorder="1" applyAlignment="1">
      <alignment horizontal="right" vertical="center"/>
    </xf>
    <xf numFmtId="9" fontId="39" fillId="0" borderId="40" xfId="216" applyFont="1" applyBorder="1" applyAlignment="1">
      <alignment vertical="center" wrapText="1"/>
    </xf>
    <xf numFmtId="4" fontId="39" fillId="0" borderId="36" xfId="33" applyNumberFormat="1" applyFont="1" applyBorder="1" applyAlignment="1">
      <alignment vertical="center" wrapText="1"/>
    </xf>
    <xf numFmtId="0" fontId="53" fillId="0" borderId="16" xfId="33" applyFont="1" applyBorder="1" applyAlignment="1">
      <alignment horizontal="center"/>
    </xf>
    <xf numFmtId="0" fontId="53" fillId="0" borderId="17" xfId="33" applyFont="1" applyBorder="1" applyAlignment="1">
      <alignment horizontal="centerContinuous"/>
    </xf>
    <xf numFmtId="0" fontId="53" fillId="0" borderId="17" xfId="33" applyFont="1" applyBorder="1" applyAlignment="1">
      <alignment horizontal="center"/>
    </xf>
    <xf numFmtId="0" fontId="53" fillId="0" borderId="42" xfId="33" applyFont="1" applyBorder="1" applyAlignment="1">
      <alignment horizontal="center"/>
    </xf>
    <xf numFmtId="0" fontId="40" fillId="0" borderId="19" xfId="33" applyFont="1" applyBorder="1" applyAlignment="1">
      <alignment horizontal="center" vertical="center"/>
    </xf>
    <xf numFmtId="0" fontId="40" fillId="0" borderId="0" xfId="33" applyFont="1" applyAlignment="1">
      <alignment horizontal="center" vertical="center"/>
    </xf>
    <xf numFmtId="0" fontId="39" fillId="0" borderId="11" xfId="33" applyFont="1" applyBorder="1"/>
    <xf numFmtId="0" fontId="53" fillId="0" borderId="0" xfId="33" applyFont="1"/>
    <xf numFmtId="0" fontId="40" fillId="0" borderId="0" xfId="33" applyFont="1" applyAlignment="1">
      <alignment vertical="center"/>
    </xf>
    <xf numFmtId="0" fontId="48" fillId="35" borderId="58" xfId="33" applyFont="1" applyFill="1" applyBorder="1" applyAlignment="1">
      <alignment horizontal="center" vertical="center"/>
    </xf>
    <xf numFmtId="0" fontId="48" fillId="35" borderId="26" xfId="33" applyFont="1" applyFill="1" applyBorder="1" applyAlignment="1">
      <alignment horizontal="center" vertical="center"/>
    </xf>
    <xf numFmtId="0" fontId="48" fillId="35" borderId="59" xfId="33" applyFont="1" applyFill="1" applyBorder="1" applyAlignment="1">
      <alignment horizontal="center" vertical="center"/>
    </xf>
    <xf numFmtId="0" fontId="48" fillId="0" borderId="0" xfId="33" applyFont="1" applyAlignment="1">
      <alignment vertical="center"/>
    </xf>
    <xf numFmtId="0" fontId="48" fillId="0" borderId="11" xfId="33" applyFont="1" applyBorder="1" applyAlignment="1">
      <alignment vertical="center"/>
    </xf>
    <xf numFmtId="0" fontId="54" fillId="0" borderId="33" xfId="33" applyFont="1" applyBorder="1" applyAlignment="1">
      <alignment horizontal="left" vertical="center"/>
    </xf>
    <xf numFmtId="0" fontId="54" fillId="0" borderId="55" xfId="33" applyFont="1" applyBorder="1" applyAlignment="1">
      <alignment horizontal="center" vertical="center"/>
    </xf>
    <xf numFmtId="0" fontId="39" fillId="0" borderId="43" xfId="33" applyFont="1" applyBorder="1" applyAlignment="1">
      <alignment vertical="center"/>
    </xf>
    <xf numFmtId="0" fontId="39" fillId="0" borderId="17" xfId="33" applyFont="1" applyBorder="1" applyAlignment="1">
      <alignment vertical="center"/>
    </xf>
    <xf numFmtId="0" fontId="39" fillId="0" borderId="42" xfId="33" applyFont="1" applyBorder="1" applyAlignment="1">
      <alignment vertical="center"/>
    </xf>
    <xf numFmtId="0" fontId="39" fillId="0" borderId="21" xfId="33" applyFont="1" applyBorder="1" applyAlignment="1">
      <alignment vertical="center"/>
    </xf>
    <xf numFmtId="0" fontId="39" fillId="0" borderId="20" xfId="33" applyFont="1" applyBorder="1" applyAlignment="1">
      <alignment vertical="center"/>
    </xf>
    <xf numFmtId="0" fontId="39" fillId="0" borderId="27" xfId="33" applyFont="1" applyBorder="1" applyAlignment="1">
      <alignment vertical="center"/>
    </xf>
    <xf numFmtId="0" fontId="54" fillId="0" borderId="21" xfId="33" applyFont="1" applyBorder="1" applyAlignment="1">
      <alignment horizontal="left" vertical="center"/>
    </xf>
    <xf numFmtId="0" fontId="54" fillId="0" borderId="20" xfId="33" applyFont="1" applyBorder="1" applyAlignment="1">
      <alignment horizontal="left" vertical="center"/>
    </xf>
    <xf numFmtId="0" fontId="54" fillId="0" borderId="27" xfId="33" applyFont="1" applyBorder="1" applyAlignment="1">
      <alignment horizontal="left" vertical="center"/>
    </xf>
    <xf numFmtId="0" fontId="54" fillId="0" borderId="55" xfId="33" applyFont="1" applyBorder="1" applyAlignment="1">
      <alignment horizontal="center" vertical="center"/>
    </xf>
    <xf numFmtId="9" fontId="54" fillId="0" borderId="55" xfId="33" applyNumberFormat="1" applyFont="1" applyBorder="1" applyAlignment="1">
      <alignment horizontal="center" vertical="center"/>
    </xf>
    <xf numFmtId="0" fontId="54" fillId="0" borderId="33" xfId="33" applyFont="1" applyBorder="1" applyAlignment="1">
      <alignment vertical="center"/>
    </xf>
    <xf numFmtId="9" fontId="54" fillId="0" borderId="57" xfId="33" applyNumberFormat="1" applyFont="1" applyBorder="1" applyAlignment="1">
      <alignment horizontal="center" vertical="center"/>
    </xf>
    <xf numFmtId="0" fontId="54" fillId="0" borderId="57" xfId="33" applyFont="1" applyBorder="1" applyAlignment="1">
      <alignment horizontal="center" vertical="center"/>
    </xf>
    <xf numFmtId="0" fontId="54" fillId="0" borderId="21" xfId="33" applyFont="1" applyBorder="1" applyAlignment="1">
      <alignment vertical="center"/>
    </xf>
    <xf numFmtId="0" fontId="54" fillId="0" borderId="20" xfId="33" applyFont="1" applyBorder="1" applyAlignment="1">
      <alignment vertical="center"/>
    </xf>
    <xf numFmtId="0" fontId="54" fillId="0" borderId="27" xfId="33" applyFont="1" applyBorder="1" applyAlignment="1">
      <alignment vertical="center"/>
    </xf>
    <xf numFmtId="0" fontId="54" fillId="0" borderId="33" xfId="33" applyFont="1" applyBorder="1" applyAlignment="1">
      <alignment horizontal="left" vertical="center" wrapText="1"/>
    </xf>
    <xf numFmtId="14" fontId="54" fillId="0" borderId="57" xfId="33" applyNumberFormat="1" applyFont="1" applyBorder="1" applyAlignment="1">
      <alignment horizontal="center" vertical="center"/>
    </xf>
    <xf numFmtId="0" fontId="54" fillId="0" borderId="57" xfId="33" applyFont="1" applyBorder="1" applyAlignment="1">
      <alignment horizontal="center" vertical="center"/>
    </xf>
    <xf numFmtId="0" fontId="54" fillId="0" borderId="33" xfId="33" applyFont="1" applyBorder="1" applyAlignment="1">
      <alignment horizontal="center" vertical="center"/>
    </xf>
    <xf numFmtId="0" fontId="54" fillId="33" borderId="33" xfId="33" applyFont="1" applyFill="1" applyBorder="1" applyAlignment="1">
      <alignment horizontal="left" vertical="center"/>
    </xf>
    <xf numFmtId="0" fontId="39" fillId="0" borderId="28" xfId="33" applyFont="1" applyBorder="1"/>
    <xf numFmtId="0" fontId="53" fillId="0" borderId="29" xfId="33" applyFont="1" applyBorder="1" applyAlignment="1">
      <alignment horizontal="left"/>
    </xf>
    <xf numFmtId="0" fontId="39" fillId="0" borderId="29" xfId="33" applyFont="1" applyBorder="1"/>
    <xf numFmtId="0" fontId="39" fillId="0" borderId="29" xfId="33" applyFont="1" applyBorder="1" applyAlignment="1">
      <alignment horizontal="left"/>
    </xf>
    <xf numFmtId="0" fontId="39" fillId="0" borderId="46" xfId="33" applyFont="1" applyBorder="1"/>
    <xf numFmtId="0" fontId="55" fillId="0" borderId="0" xfId="33" applyFont="1"/>
    <xf numFmtId="0" fontId="56" fillId="0" borderId="0" xfId="33" applyFont="1"/>
    <xf numFmtId="0" fontId="57" fillId="0" borderId="0" xfId="33" applyFont="1"/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5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7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6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514350</xdr:colOff>
      <xdr:row>3</xdr:row>
      <xdr:rowOff>136375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  <xdr:twoCellAnchor editAs="oneCell">
    <xdr:from>
      <xdr:col>0</xdr:col>
      <xdr:colOff>46726</xdr:colOff>
      <xdr:row>0</xdr:row>
      <xdr:rowOff>54124</xdr:rowOff>
    </xdr:from>
    <xdr:to>
      <xdr:col>2</xdr:col>
      <xdr:colOff>19258</xdr:colOff>
      <xdr:row>2</xdr:row>
      <xdr:rowOff>129540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57AF70-E887-4B56-B937-0805885F1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31" y="57934"/>
          <a:ext cx="1330252" cy="10279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O55"/>
  <sheetViews>
    <sheetView showGridLines="0" tabSelected="1" zoomScale="70" zoomScaleNormal="70" workbookViewId="0">
      <selection activeCell="N13" sqref="N13"/>
    </sheetView>
  </sheetViews>
  <sheetFormatPr baseColWidth="10" defaultColWidth="11.44140625" defaultRowHeight="15.6"/>
  <cols>
    <col min="1" max="1" width="11.88671875" style="138" customWidth="1"/>
    <col min="2" max="2" width="7.88671875" style="138" customWidth="1"/>
    <col min="3" max="3" width="7.77734375" style="138" customWidth="1"/>
    <col min="4" max="4" width="15.77734375" style="138" customWidth="1"/>
    <col min="5" max="5" width="22.44140625" style="138" customWidth="1"/>
    <col min="6" max="6" width="17.5546875" style="138" customWidth="1"/>
    <col min="7" max="7" width="17.44140625" style="138" customWidth="1"/>
    <col min="8" max="8" width="22" style="138" customWidth="1"/>
    <col min="9" max="9" width="11.6640625" style="138" customWidth="1"/>
    <col min="10" max="10" width="13" style="138" customWidth="1"/>
    <col min="11" max="11" width="17.33203125" style="138" customWidth="1"/>
    <col min="12" max="12" width="32.33203125" style="138" customWidth="1"/>
    <col min="13" max="13" width="14.6640625" style="26" customWidth="1"/>
    <col min="14" max="14" width="11.44140625" style="27"/>
    <col min="15" max="15" width="17.44140625" style="26" bestFit="1" customWidth="1"/>
    <col min="16" max="16384" width="11.44140625" style="26"/>
  </cols>
  <sheetData>
    <row r="1" spans="1:12" ht="38.25" customHeight="1">
      <c r="A1" s="19"/>
      <c r="B1" s="20"/>
      <c r="C1" s="20"/>
      <c r="D1" s="20"/>
      <c r="E1" s="21" t="s">
        <v>0</v>
      </c>
      <c r="F1" s="22"/>
      <c r="G1" s="22"/>
      <c r="H1" s="22"/>
      <c r="I1" s="22"/>
      <c r="J1" s="23"/>
      <c r="K1" s="24"/>
      <c r="L1" s="25"/>
    </row>
    <row r="2" spans="1:12" ht="38.25" customHeight="1">
      <c r="A2" s="28"/>
      <c r="B2" s="29"/>
      <c r="C2" s="29"/>
      <c r="D2" s="29"/>
      <c r="E2" s="30"/>
      <c r="F2" s="31"/>
      <c r="G2" s="31"/>
      <c r="H2" s="31"/>
      <c r="I2" s="31"/>
      <c r="J2" s="32"/>
      <c r="K2" s="33"/>
      <c r="L2" s="34"/>
    </row>
    <row r="3" spans="1:12" ht="14.4">
      <c r="A3" s="28"/>
      <c r="B3" s="29"/>
      <c r="C3" s="29"/>
      <c r="D3" s="29"/>
      <c r="E3" s="30"/>
      <c r="F3" s="31"/>
      <c r="G3" s="31"/>
      <c r="H3" s="31"/>
      <c r="I3" s="31"/>
      <c r="J3" s="32"/>
      <c r="K3" s="17" t="s">
        <v>1</v>
      </c>
      <c r="L3" s="18"/>
    </row>
    <row r="4" spans="1:12" ht="14.4">
      <c r="A4" s="28"/>
      <c r="B4" s="29"/>
      <c r="C4" s="29"/>
      <c r="D4" s="29"/>
      <c r="E4" s="30"/>
      <c r="F4" s="31"/>
      <c r="G4" s="31"/>
      <c r="H4" s="31"/>
      <c r="I4" s="31"/>
      <c r="J4" s="32"/>
      <c r="K4" s="35" t="s">
        <v>2</v>
      </c>
      <c r="L4" s="36"/>
    </row>
    <row r="5" spans="1:12" ht="14.4">
      <c r="A5" s="37" t="s">
        <v>3</v>
      </c>
      <c r="B5" s="38"/>
      <c r="C5" s="38"/>
      <c r="D5" s="38"/>
      <c r="E5" s="30"/>
      <c r="F5" s="31"/>
      <c r="G5" s="31"/>
      <c r="H5" s="31"/>
      <c r="I5" s="31"/>
      <c r="J5" s="32"/>
      <c r="K5" s="39"/>
      <c r="L5" s="40"/>
    </row>
    <row r="6" spans="1:12" ht="15" thickBot="1">
      <c r="A6" s="41" t="s">
        <v>4</v>
      </c>
      <c r="B6" s="42"/>
      <c r="C6" s="42"/>
      <c r="D6" s="42"/>
      <c r="E6" s="43"/>
      <c r="F6" s="44"/>
      <c r="G6" s="44"/>
      <c r="H6" s="44"/>
      <c r="I6" s="44"/>
      <c r="J6" s="45"/>
      <c r="K6" s="46"/>
      <c r="L6" s="47"/>
    </row>
    <row r="7" spans="1:12" ht="14.4">
      <c r="A7" s="15" t="s">
        <v>5</v>
      </c>
      <c r="B7" s="16"/>
      <c r="C7" s="16"/>
      <c r="D7" s="16"/>
      <c r="E7" s="8"/>
      <c r="F7" s="8"/>
      <c r="G7" s="8"/>
      <c r="H7" s="8"/>
      <c r="I7" s="8"/>
      <c r="J7" s="8"/>
      <c r="K7" s="1"/>
      <c r="L7" s="2"/>
    </row>
    <row r="8" spans="1:12" ht="14.4">
      <c r="A8" s="12" t="s">
        <v>6</v>
      </c>
      <c r="B8" s="13"/>
      <c r="C8" s="13"/>
      <c r="D8" s="13"/>
      <c r="E8" s="14" t="s">
        <v>57</v>
      </c>
      <c r="F8" s="14"/>
      <c r="G8" s="14"/>
      <c r="H8" s="14"/>
      <c r="I8" s="14"/>
      <c r="J8" s="14"/>
      <c r="K8" s="5"/>
      <c r="L8" s="6"/>
    </row>
    <row r="9" spans="1:12" ht="14.4">
      <c r="A9" s="12" t="s">
        <v>7</v>
      </c>
      <c r="B9" s="13"/>
      <c r="C9" s="13"/>
      <c r="D9" s="13"/>
      <c r="E9" s="14" t="s">
        <v>58</v>
      </c>
      <c r="F9" s="14"/>
      <c r="G9" s="14"/>
      <c r="H9" s="14"/>
      <c r="I9" s="14"/>
      <c r="J9" s="14"/>
      <c r="K9" s="5"/>
      <c r="L9" s="6"/>
    </row>
    <row r="10" spans="1:12" ht="14.4">
      <c r="A10" s="12" t="s">
        <v>8</v>
      </c>
      <c r="B10" s="13"/>
      <c r="C10" s="13"/>
      <c r="D10" s="13"/>
      <c r="E10" s="14" t="s">
        <v>59</v>
      </c>
      <c r="F10" s="14"/>
      <c r="G10" s="14"/>
      <c r="H10" s="14"/>
      <c r="I10" s="14"/>
      <c r="J10" s="14"/>
      <c r="K10" s="5"/>
      <c r="L10" s="6"/>
    </row>
    <row r="11" spans="1:12" ht="14.4">
      <c r="A11" s="12" t="s">
        <v>9</v>
      </c>
      <c r="B11" s="13"/>
      <c r="C11" s="13"/>
      <c r="D11" s="13"/>
      <c r="E11" s="14" t="s">
        <v>60</v>
      </c>
      <c r="F11" s="14"/>
      <c r="G11" s="14"/>
      <c r="H11" s="14"/>
      <c r="I11" s="14"/>
      <c r="J11" s="14"/>
      <c r="K11" s="5"/>
      <c r="L11" s="6"/>
    </row>
    <row r="12" spans="1:12" ht="31.5" customHeight="1" thickBot="1">
      <c r="A12" s="4"/>
      <c r="B12" s="8"/>
      <c r="C12" s="8"/>
      <c r="D12" s="8"/>
      <c r="E12" s="8"/>
      <c r="F12" s="8"/>
      <c r="G12" s="8"/>
      <c r="H12" s="8"/>
      <c r="I12" s="8"/>
      <c r="J12" s="48"/>
      <c r="K12" s="48" t="s">
        <v>10</v>
      </c>
      <c r="L12" s="49"/>
    </row>
    <row r="13" spans="1:12" ht="28.2" thickBot="1">
      <c r="A13" s="50" t="s">
        <v>11</v>
      </c>
      <c r="B13" s="51" t="s">
        <v>12</v>
      </c>
      <c r="C13" s="51"/>
      <c r="D13" s="51" t="s">
        <v>13</v>
      </c>
      <c r="E13" s="52" t="s">
        <v>14</v>
      </c>
      <c r="F13" s="52"/>
      <c r="G13" s="52"/>
      <c r="H13" s="52"/>
      <c r="I13" s="52"/>
      <c r="J13" s="52"/>
      <c r="K13" s="53" t="s">
        <v>15</v>
      </c>
      <c r="L13" s="54" t="s">
        <v>16</v>
      </c>
    </row>
    <row r="14" spans="1:12" ht="31.5" customHeight="1">
      <c r="A14" s="55" t="s">
        <v>26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7"/>
    </row>
    <row r="15" spans="1:12" ht="30" customHeight="1">
      <c r="A15" s="58"/>
      <c r="B15" s="59"/>
      <c r="C15" s="59">
        <v>7</v>
      </c>
      <c r="D15" s="59"/>
      <c r="E15" s="60" t="s">
        <v>27</v>
      </c>
      <c r="F15" s="60"/>
      <c r="G15" s="60"/>
      <c r="H15" s="60"/>
      <c r="I15" s="60"/>
      <c r="J15" s="60"/>
      <c r="K15" s="61"/>
      <c r="L15" s="62"/>
    </row>
    <row r="16" spans="1:12" ht="30" customHeight="1">
      <c r="A16" s="9"/>
      <c r="B16" s="63" t="s">
        <v>28</v>
      </c>
      <c r="C16" s="63">
        <f>+$C$15</f>
        <v>7</v>
      </c>
      <c r="D16" s="64">
        <v>3</v>
      </c>
      <c r="E16" s="65" t="s">
        <v>61</v>
      </c>
      <c r="F16" s="66"/>
      <c r="G16" s="66"/>
      <c r="H16" s="66"/>
      <c r="I16" s="66"/>
      <c r="J16" s="67"/>
      <c r="K16" s="68">
        <v>5607.2617638888896</v>
      </c>
      <c r="L16" s="69">
        <f>+D16*C16*K16</f>
        <v>117752.49704166668</v>
      </c>
    </row>
    <row r="17" spans="1:12" ht="30" customHeight="1">
      <c r="A17" s="9"/>
      <c r="B17" s="63" t="s">
        <v>28</v>
      </c>
      <c r="C17" s="63">
        <f t="shared" ref="C17:C18" si="0">+$C$15</f>
        <v>7</v>
      </c>
      <c r="D17" s="64">
        <v>2</v>
      </c>
      <c r="E17" s="65" t="s">
        <v>29</v>
      </c>
      <c r="F17" s="66"/>
      <c r="G17" s="66"/>
      <c r="H17" s="66"/>
      <c r="I17" s="66"/>
      <c r="J17" s="67"/>
      <c r="K17" s="68">
        <v>3561.9697115740737</v>
      </c>
      <c r="L17" s="69">
        <f>+D17*C17*K17</f>
        <v>49867.57596203703</v>
      </c>
    </row>
    <row r="18" spans="1:12" ht="30" customHeight="1">
      <c r="A18" s="9"/>
      <c r="B18" s="63" t="s">
        <v>28</v>
      </c>
      <c r="C18" s="63">
        <f t="shared" si="0"/>
        <v>7</v>
      </c>
      <c r="D18" s="64">
        <v>3</v>
      </c>
      <c r="E18" s="65" t="s">
        <v>51</v>
      </c>
      <c r="F18" s="66"/>
      <c r="G18" s="66"/>
      <c r="H18" s="66"/>
      <c r="I18" s="66"/>
      <c r="J18" s="67"/>
      <c r="K18" s="68">
        <v>3503.4697115740737</v>
      </c>
      <c r="L18" s="69">
        <f>+D18*C18*K18</f>
        <v>73572.863943055549</v>
      </c>
    </row>
    <row r="19" spans="1:12" ht="30" customHeight="1">
      <c r="A19" s="58"/>
      <c r="B19" s="59"/>
      <c r="C19" s="59"/>
      <c r="D19" s="70"/>
      <c r="E19" s="60" t="s">
        <v>30</v>
      </c>
      <c r="F19" s="60"/>
      <c r="G19" s="60"/>
      <c r="H19" s="60"/>
      <c r="I19" s="60"/>
      <c r="J19" s="60"/>
      <c r="K19" s="61"/>
      <c r="L19" s="62"/>
    </row>
    <row r="20" spans="1:12" ht="30" customHeight="1">
      <c r="A20" s="9"/>
      <c r="B20" s="63" t="s">
        <v>28</v>
      </c>
      <c r="C20" s="63">
        <f t="shared" ref="C20:C23" si="1">+$C$15</f>
        <v>7</v>
      </c>
      <c r="D20" s="64">
        <v>1</v>
      </c>
      <c r="E20" s="65" t="s">
        <v>62</v>
      </c>
      <c r="F20" s="66"/>
      <c r="G20" s="66"/>
      <c r="H20" s="66"/>
      <c r="I20" s="66"/>
      <c r="J20" s="67"/>
      <c r="K20" s="68">
        <v>160</v>
      </c>
      <c r="L20" s="69">
        <f>+D20*C20*K20</f>
        <v>1120</v>
      </c>
    </row>
    <row r="21" spans="1:12" ht="30" customHeight="1">
      <c r="A21" s="9"/>
      <c r="B21" s="63" t="s">
        <v>28</v>
      </c>
      <c r="C21" s="63">
        <f t="shared" si="1"/>
        <v>7</v>
      </c>
      <c r="D21" s="64">
        <v>1</v>
      </c>
      <c r="E21" s="65" t="s">
        <v>31</v>
      </c>
      <c r="F21" s="66"/>
      <c r="G21" s="66"/>
      <c r="H21" s="66"/>
      <c r="I21" s="66"/>
      <c r="J21" s="67"/>
      <c r="K21" s="68">
        <v>1682.5</v>
      </c>
      <c r="L21" s="69">
        <f t="shared" ref="L21:L23" si="2">+D21*C21*K21</f>
        <v>11777.5</v>
      </c>
    </row>
    <row r="22" spans="1:12" ht="30" customHeight="1">
      <c r="A22" s="9"/>
      <c r="B22" s="63" t="s">
        <v>28</v>
      </c>
      <c r="C22" s="63">
        <f t="shared" si="1"/>
        <v>7</v>
      </c>
      <c r="D22" s="64">
        <v>1</v>
      </c>
      <c r="E22" s="65" t="s">
        <v>32</v>
      </c>
      <c r="F22" s="66"/>
      <c r="G22" s="66"/>
      <c r="H22" s="66"/>
      <c r="I22" s="66"/>
      <c r="J22" s="67"/>
      <c r="K22" s="68">
        <v>200</v>
      </c>
      <c r="L22" s="69">
        <f t="shared" si="2"/>
        <v>1400</v>
      </c>
    </row>
    <row r="23" spans="1:12" ht="30" customHeight="1">
      <c r="A23" s="9"/>
      <c r="B23" s="63" t="s">
        <v>28</v>
      </c>
      <c r="C23" s="63">
        <f t="shared" si="1"/>
        <v>7</v>
      </c>
      <c r="D23" s="64">
        <v>1</v>
      </c>
      <c r="E23" s="65" t="s">
        <v>33</v>
      </c>
      <c r="F23" s="66"/>
      <c r="G23" s="66"/>
      <c r="H23" s="66"/>
      <c r="I23" s="66"/>
      <c r="J23" s="67"/>
      <c r="K23" s="68">
        <v>680</v>
      </c>
      <c r="L23" s="69">
        <f t="shared" si="2"/>
        <v>4760</v>
      </c>
    </row>
    <row r="24" spans="1:12" ht="30" customHeight="1">
      <c r="A24" s="58"/>
      <c r="B24" s="59"/>
      <c r="C24" s="59"/>
      <c r="D24" s="70"/>
      <c r="E24" s="60" t="s">
        <v>34</v>
      </c>
      <c r="F24" s="60"/>
      <c r="G24" s="60"/>
      <c r="H24" s="60"/>
      <c r="I24" s="60"/>
      <c r="J24" s="60"/>
      <c r="K24" s="61"/>
      <c r="L24" s="61"/>
    </row>
    <row r="25" spans="1:12" ht="30" customHeight="1">
      <c r="A25" s="9"/>
      <c r="B25" s="63" t="s">
        <v>28</v>
      </c>
      <c r="C25" s="63">
        <f>+$C$15</f>
        <v>7</v>
      </c>
      <c r="D25" s="64">
        <v>1</v>
      </c>
      <c r="E25" s="65" t="s">
        <v>35</v>
      </c>
      <c r="F25" s="66"/>
      <c r="G25" s="66"/>
      <c r="H25" s="66"/>
      <c r="I25" s="66"/>
      <c r="J25" s="67"/>
      <c r="K25" s="68">
        <v>4950</v>
      </c>
      <c r="L25" s="69">
        <f>+K25*D25*C25</f>
        <v>34650</v>
      </c>
    </row>
    <row r="26" spans="1:12" ht="30" customHeight="1">
      <c r="A26" s="58"/>
      <c r="B26" s="59"/>
      <c r="C26" s="59"/>
      <c r="D26" s="70"/>
      <c r="E26" s="60" t="s">
        <v>36</v>
      </c>
      <c r="F26" s="60"/>
      <c r="G26" s="60"/>
      <c r="H26" s="60"/>
      <c r="I26" s="60"/>
      <c r="J26" s="60"/>
      <c r="K26" s="61"/>
      <c r="L26" s="61"/>
    </row>
    <row r="27" spans="1:12" ht="30" customHeight="1">
      <c r="A27" s="9"/>
      <c r="B27" s="63" t="s">
        <v>28</v>
      </c>
      <c r="C27" s="63">
        <f t="shared" ref="C27:C31" si="3">+$C$15</f>
        <v>7</v>
      </c>
      <c r="D27" s="64">
        <v>8</v>
      </c>
      <c r="E27" s="71" t="s">
        <v>37</v>
      </c>
      <c r="F27" s="71"/>
      <c r="G27" s="71"/>
      <c r="H27" s="71"/>
      <c r="I27" s="71"/>
      <c r="J27" s="71"/>
      <c r="K27" s="68">
        <v>8</v>
      </c>
      <c r="L27" s="69">
        <f>+K27*D27*C27</f>
        <v>448</v>
      </c>
    </row>
    <row r="28" spans="1:12" ht="30" customHeight="1">
      <c r="A28" s="9"/>
      <c r="B28" s="63" t="s">
        <v>28</v>
      </c>
      <c r="C28" s="63">
        <f t="shared" si="3"/>
        <v>7</v>
      </c>
      <c r="D28" s="64">
        <v>8</v>
      </c>
      <c r="E28" s="71" t="s">
        <v>38</v>
      </c>
      <c r="F28" s="71"/>
      <c r="G28" s="71"/>
      <c r="H28" s="71"/>
      <c r="I28" s="71"/>
      <c r="J28" s="71"/>
      <c r="K28" s="68">
        <v>8</v>
      </c>
      <c r="L28" s="69">
        <f t="shared" ref="L28:L34" si="4">+K28*D28*C28</f>
        <v>448</v>
      </c>
    </row>
    <row r="29" spans="1:12" ht="30" customHeight="1">
      <c r="A29" s="9"/>
      <c r="B29" s="63" t="s">
        <v>28</v>
      </c>
      <c r="C29" s="63">
        <f t="shared" si="3"/>
        <v>7</v>
      </c>
      <c r="D29" s="64">
        <v>8</v>
      </c>
      <c r="E29" s="72" t="s">
        <v>39</v>
      </c>
      <c r="F29" s="73"/>
      <c r="G29" s="73"/>
      <c r="H29" s="73"/>
      <c r="I29" s="73"/>
      <c r="J29" s="74"/>
      <c r="K29" s="68">
        <v>6</v>
      </c>
      <c r="L29" s="69">
        <f t="shared" si="4"/>
        <v>336</v>
      </c>
    </row>
    <row r="30" spans="1:12" ht="30" customHeight="1">
      <c r="A30" s="9"/>
      <c r="B30" s="63" t="s">
        <v>28</v>
      </c>
      <c r="C30" s="63">
        <f t="shared" si="3"/>
        <v>7</v>
      </c>
      <c r="D30" s="64">
        <v>8</v>
      </c>
      <c r="E30" s="72" t="s">
        <v>40</v>
      </c>
      <c r="F30" s="73"/>
      <c r="G30" s="73"/>
      <c r="H30" s="73"/>
      <c r="I30" s="73"/>
      <c r="J30" s="74"/>
      <c r="K30" s="68">
        <v>20</v>
      </c>
      <c r="L30" s="69">
        <f t="shared" si="4"/>
        <v>1120</v>
      </c>
    </row>
    <row r="31" spans="1:12" ht="30" customHeight="1">
      <c r="A31" s="9"/>
      <c r="B31" s="63" t="s">
        <v>28</v>
      </c>
      <c r="C31" s="63">
        <f t="shared" si="3"/>
        <v>7</v>
      </c>
      <c r="D31" s="64">
        <v>8</v>
      </c>
      <c r="E31" s="71" t="s">
        <v>41</v>
      </c>
      <c r="F31" s="71"/>
      <c r="G31" s="71"/>
      <c r="H31" s="71"/>
      <c r="I31" s="71"/>
      <c r="J31" s="71"/>
      <c r="K31" s="68">
        <v>20</v>
      </c>
      <c r="L31" s="69">
        <f t="shared" si="4"/>
        <v>1120</v>
      </c>
    </row>
    <row r="32" spans="1:12" ht="14.4">
      <c r="A32" s="75" t="s">
        <v>22</v>
      </c>
      <c r="B32" s="76"/>
      <c r="C32" s="76"/>
      <c r="D32" s="76"/>
      <c r="E32" s="76"/>
      <c r="F32" s="76"/>
      <c r="G32" s="76"/>
      <c r="H32" s="76"/>
      <c r="I32" s="76"/>
      <c r="J32" s="76"/>
      <c r="K32" s="77"/>
      <c r="L32" s="69">
        <f>SUM(L16:L31)</f>
        <v>298372.43694675923</v>
      </c>
    </row>
    <row r="33" spans="1:15" ht="30" customHeight="1">
      <c r="A33" s="9"/>
      <c r="B33" s="63" t="s">
        <v>28</v>
      </c>
      <c r="C33" s="63">
        <f t="shared" ref="C33:C34" si="5">+$C$15</f>
        <v>7</v>
      </c>
      <c r="D33" s="64">
        <v>1</v>
      </c>
      <c r="E33" s="66" t="s">
        <v>63</v>
      </c>
      <c r="F33" s="66"/>
      <c r="G33" s="66"/>
      <c r="H33" s="66"/>
      <c r="I33" s="66"/>
      <c r="J33" s="67"/>
      <c r="K33" s="68">
        <v>5114.99</v>
      </c>
      <c r="L33" s="69">
        <f t="shared" si="4"/>
        <v>35804.93</v>
      </c>
    </row>
    <row r="34" spans="1:15" ht="30" customHeight="1" thickBot="1">
      <c r="A34" s="78"/>
      <c r="B34" s="63" t="s">
        <v>28</v>
      </c>
      <c r="C34" s="63">
        <f t="shared" si="5"/>
        <v>7</v>
      </c>
      <c r="D34" s="79">
        <v>1</v>
      </c>
      <c r="E34" s="80" t="s">
        <v>64</v>
      </c>
      <c r="F34" s="80"/>
      <c r="G34" s="80"/>
      <c r="H34" s="80"/>
      <c r="I34" s="80"/>
      <c r="J34" s="81"/>
      <c r="K34" s="82">
        <v>3623.1003500000002</v>
      </c>
      <c r="L34" s="69">
        <f t="shared" si="4"/>
        <v>25361.702450000001</v>
      </c>
    </row>
    <row r="35" spans="1:15" ht="30" customHeight="1" thickTop="1">
      <c r="A35" s="84" t="s">
        <v>23</v>
      </c>
      <c r="B35" s="85"/>
      <c r="C35" s="85"/>
      <c r="D35" s="85"/>
      <c r="E35" s="85"/>
      <c r="F35" s="85"/>
      <c r="G35" s="85"/>
      <c r="H35" s="85"/>
      <c r="I35" s="85"/>
      <c r="J35" s="85"/>
      <c r="K35" s="86"/>
      <c r="L35" s="87">
        <f>SUM(L32:L34)</f>
        <v>359539.06939675921</v>
      </c>
      <c r="M35" s="27">
        <f>+L35/7</f>
        <v>51362.724199537028</v>
      </c>
      <c r="O35" s="27"/>
    </row>
    <row r="36" spans="1:15" ht="30" customHeight="1" thickBot="1">
      <c r="A36" s="88" t="s">
        <v>17</v>
      </c>
      <c r="B36" s="89"/>
      <c r="C36" s="89"/>
      <c r="D36" s="89"/>
      <c r="E36" s="89"/>
      <c r="F36" s="89"/>
      <c r="G36" s="89"/>
      <c r="H36" s="89"/>
      <c r="I36" s="89"/>
      <c r="J36" s="90"/>
      <c r="K36" s="91">
        <v>0.18</v>
      </c>
      <c r="L36" s="83">
        <f>0.18*L35</f>
        <v>64717.032491416656</v>
      </c>
      <c r="M36" s="27"/>
    </row>
    <row r="37" spans="1:15" ht="30" customHeight="1" thickTop="1" thickBot="1">
      <c r="A37" s="84" t="s">
        <v>24</v>
      </c>
      <c r="B37" s="85"/>
      <c r="C37" s="85"/>
      <c r="D37" s="85"/>
      <c r="E37" s="85"/>
      <c r="F37" s="85"/>
      <c r="G37" s="85"/>
      <c r="H37" s="85"/>
      <c r="I37" s="85"/>
      <c r="J37" s="85"/>
      <c r="K37" s="86"/>
      <c r="L37" s="92">
        <f>IF(L36="","",+L36+L35)</f>
        <v>424256.10188817588</v>
      </c>
      <c r="M37" s="27"/>
    </row>
    <row r="38" spans="1:15" ht="14.4">
      <c r="A38" s="93"/>
      <c r="B38" s="94"/>
      <c r="C38" s="94"/>
      <c r="D38" s="94"/>
      <c r="E38" s="7"/>
      <c r="F38" s="7"/>
      <c r="G38" s="7"/>
      <c r="H38" s="7"/>
      <c r="I38" s="3"/>
      <c r="J38" s="3"/>
      <c r="K38" s="95"/>
      <c r="L38" s="96"/>
    </row>
    <row r="39" spans="1:15" ht="14.4">
      <c r="A39" s="97" t="s">
        <v>18</v>
      </c>
      <c r="B39" s="98"/>
      <c r="C39" s="98"/>
      <c r="D39" s="98"/>
      <c r="E39" s="98"/>
      <c r="F39" s="98"/>
      <c r="G39" s="98"/>
      <c r="H39" s="98"/>
      <c r="I39" s="98"/>
      <c r="J39" s="98"/>
      <c r="K39" s="8"/>
      <c r="L39" s="99"/>
    </row>
    <row r="40" spans="1:15" ht="14.4">
      <c r="A40" s="8"/>
      <c r="B40" s="100"/>
      <c r="C40" s="100"/>
      <c r="D40" s="100"/>
      <c r="E40" s="101"/>
      <c r="F40" s="101"/>
      <c r="G40" s="8"/>
      <c r="H40" s="8"/>
      <c r="I40" s="8"/>
      <c r="J40" s="8"/>
      <c r="K40" s="8"/>
      <c r="L40" s="99"/>
    </row>
    <row r="41" spans="1:15" ht="27" customHeight="1" thickBot="1">
      <c r="A41" s="102" t="s">
        <v>14</v>
      </c>
      <c r="B41" s="103"/>
      <c r="C41" s="103"/>
      <c r="D41" s="104"/>
      <c r="E41" s="102" t="s">
        <v>42</v>
      </c>
      <c r="F41" s="103"/>
      <c r="G41" s="104"/>
      <c r="H41" s="102" t="s">
        <v>25</v>
      </c>
      <c r="I41" s="103"/>
      <c r="J41" s="104"/>
      <c r="K41" s="105"/>
      <c r="L41" s="106"/>
    </row>
    <row r="42" spans="1:15" ht="21" customHeight="1">
      <c r="A42" s="107" t="s">
        <v>19</v>
      </c>
      <c r="B42" s="107"/>
      <c r="C42" s="107"/>
      <c r="D42" s="107"/>
      <c r="E42" s="108" t="s">
        <v>65</v>
      </c>
      <c r="F42" s="108"/>
      <c r="G42" s="108"/>
      <c r="H42" s="109"/>
      <c r="I42" s="110"/>
      <c r="J42" s="111"/>
      <c r="K42" s="10"/>
      <c r="L42" s="11"/>
    </row>
    <row r="43" spans="1:15" ht="21" customHeight="1">
      <c r="A43" s="107" t="s">
        <v>20</v>
      </c>
      <c r="B43" s="107"/>
      <c r="C43" s="107"/>
      <c r="D43" s="107"/>
      <c r="E43" s="108" t="s">
        <v>43</v>
      </c>
      <c r="F43" s="108"/>
      <c r="G43" s="108"/>
      <c r="H43" s="112"/>
      <c r="I43" s="113"/>
      <c r="J43" s="114"/>
      <c r="K43" s="10"/>
      <c r="L43" s="11"/>
    </row>
    <row r="44" spans="1:15" ht="21" customHeight="1">
      <c r="A44" s="115" t="s">
        <v>52</v>
      </c>
      <c r="B44" s="116"/>
      <c r="C44" s="116"/>
      <c r="D44" s="117"/>
      <c r="E44" s="118"/>
      <c r="F44" s="118" t="s">
        <v>53</v>
      </c>
      <c r="G44" s="118"/>
      <c r="H44" s="112"/>
      <c r="I44" s="113"/>
      <c r="J44" s="114"/>
      <c r="K44" s="10"/>
      <c r="L44" s="11"/>
    </row>
    <row r="45" spans="1:15" ht="21" customHeight="1">
      <c r="A45" s="107" t="s">
        <v>21</v>
      </c>
      <c r="B45" s="107"/>
      <c r="C45" s="107"/>
      <c r="D45" s="107"/>
      <c r="E45" s="119" t="s">
        <v>54</v>
      </c>
      <c r="F45" s="108"/>
      <c r="G45" s="108"/>
      <c r="H45" s="112"/>
      <c r="I45" s="113"/>
      <c r="J45" s="114"/>
      <c r="K45" s="10"/>
      <c r="L45" s="11"/>
    </row>
    <row r="46" spans="1:15" ht="21" customHeight="1">
      <c r="A46" s="120" t="s">
        <v>47</v>
      </c>
      <c r="B46" s="120"/>
      <c r="C46" s="120"/>
      <c r="D46" s="120"/>
      <c r="E46" s="121"/>
      <c r="F46" s="122" t="s">
        <v>49</v>
      </c>
      <c r="G46" s="122"/>
      <c r="H46" s="112"/>
      <c r="I46" s="113"/>
      <c r="J46" s="114"/>
      <c r="K46" s="10"/>
      <c r="L46" s="11"/>
    </row>
    <row r="47" spans="1:15" ht="21" customHeight="1">
      <c r="A47" s="123" t="s">
        <v>48</v>
      </c>
      <c r="B47" s="124"/>
      <c r="C47" s="124"/>
      <c r="D47" s="125"/>
      <c r="E47" s="121"/>
      <c r="F47" s="122" t="s">
        <v>54</v>
      </c>
      <c r="G47" s="122"/>
      <c r="H47" s="112"/>
      <c r="I47" s="113"/>
      <c r="J47" s="114"/>
      <c r="K47" s="10"/>
      <c r="L47" s="11"/>
    </row>
    <row r="48" spans="1:15" ht="21" customHeight="1">
      <c r="A48" s="126" t="s">
        <v>55</v>
      </c>
      <c r="B48" s="126"/>
      <c r="C48" s="126"/>
      <c r="D48" s="126"/>
      <c r="E48" s="127" t="s">
        <v>66</v>
      </c>
      <c r="F48" s="128"/>
      <c r="G48" s="128"/>
      <c r="H48" s="112"/>
      <c r="I48" s="113"/>
      <c r="J48" s="114"/>
      <c r="K48" s="10"/>
      <c r="L48" s="11"/>
    </row>
    <row r="49" spans="1:12" ht="21" customHeight="1">
      <c r="A49" s="107" t="s">
        <v>44</v>
      </c>
      <c r="B49" s="107"/>
      <c r="C49" s="107"/>
      <c r="D49" s="107"/>
      <c r="E49" s="129" t="s">
        <v>45</v>
      </c>
      <c r="F49" s="129"/>
      <c r="G49" s="129"/>
      <c r="H49" s="112"/>
      <c r="I49" s="113"/>
      <c r="J49" s="114"/>
      <c r="K49" s="10"/>
      <c r="L49" s="11"/>
    </row>
    <row r="50" spans="1:12" ht="21" customHeight="1">
      <c r="A50" s="130" t="s">
        <v>56</v>
      </c>
      <c r="B50" s="130"/>
      <c r="C50" s="130"/>
      <c r="D50" s="130"/>
      <c r="E50" s="129" t="s">
        <v>46</v>
      </c>
      <c r="F50" s="129"/>
      <c r="G50" s="129"/>
      <c r="H50" s="112"/>
      <c r="I50" s="113"/>
      <c r="J50" s="114"/>
      <c r="K50" s="10"/>
      <c r="L50" s="11"/>
    </row>
    <row r="51" spans="1:12" ht="15" thickBot="1">
      <c r="A51" s="131"/>
      <c r="B51" s="132"/>
      <c r="C51" s="132"/>
      <c r="D51" s="132"/>
      <c r="E51" s="133"/>
      <c r="F51" s="133"/>
      <c r="G51" s="133"/>
      <c r="H51" s="134"/>
      <c r="I51" s="134"/>
      <c r="J51" s="134"/>
      <c r="K51" s="133"/>
      <c r="L51" s="135"/>
    </row>
    <row r="52" spans="1:12" ht="14.4">
      <c r="A52" s="136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</row>
    <row r="53" spans="1:12" ht="14.4">
      <c r="A53" s="137"/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</row>
    <row r="54" spans="1:12" ht="14.4">
      <c r="A54" s="137"/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</row>
    <row r="55" spans="1:12" ht="14.4">
      <c r="A55" s="137"/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</row>
  </sheetData>
  <mergeCells count="61">
    <mergeCell ref="E45:G45"/>
    <mergeCell ref="A50:D50"/>
    <mergeCell ref="E50:G50"/>
    <mergeCell ref="E34:J34"/>
    <mergeCell ref="A35:K35"/>
    <mergeCell ref="A36:J36"/>
    <mergeCell ref="A37:K37"/>
    <mergeCell ref="A39:J39"/>
    <mergeCell ref="K1:L2"/>
    <mergeCell ref="K3:L3"/>
    <mergeCell ref="K4:K5"/>
    <mergeCell ref="L4:L5"/>
    <mergeCell ref="A5:D5"/>
    <mergeCell ref="A9:D9"/>
    <mergeCell ref="E9:J9"/>
    <mergeCell ref="A10:D10"/>
    <mergeCell ref="E10:J10"/>
    <mergeCell ref="A1:D4"/>
    <mergeCell ref="E1:J6"/>
    <mergeCell ref="A6:D6"/>
    <mergeCell ref="A7:D7"/>
    <mergeCell ref="A8:D8"/>
    <mergeCell ref="E8:J8"/>
    <mergeCell ref="E33:J33"/>
    <mergeCell ref="E18:J18"/>
    <mergeCell ref="E19:J19"/>
    <mergeCell ref="E20:J20"/>
    <mergeCell ref="E21:J21"/>
    <mergeCell ref="E31:J31"/>
    <mergeCell ref="A32:K32"/>
    <mergeCell ref="E48:G48"/>
    <mergeCell ref="E41:G41"/>
    <mergeCell ref="E42:G42"/>
    <mergeCell ref="A11:D11"/>
    <mergeCell ref="E11:J11"/>
    <mergeCell ref="E13:J13"/>
    <mergeCell ref="A14:L14"/>
    <mergeCell ref="E15:J15"/>
    <mergeCell ref="E16:J16"/>
    <mergeCell ref="E17:J17"/>
    <mergeCell ref="E30:J30"/>
    <mergeCell ref="A47:D47"/>
    <mergeCell ref="A48:D48"/>
    <mergeCell ref="A49:D49"/>
    <mergeCell ref="E22:J22"/>
    <mergeCell ref="E23:J23"/>
    <mergeCell ref="E24:J24"/>
    <mergeCell ref="E25:J25"/>
    <mergeCell ref="E26:J26"/>
    <mergeCell ref="E27:J27"/>
    <mergeCell ref="E28:J28"/>
    <mergeCell ref="E29:J29"/>
    <mergeCell ref="E49:G49"/>
    <mergeCell ref="A46:D46"/>
    <mergeCell ref="A45:D45"/>
    <mergeCell ref="A44:D44"/>
    <mergeCell ref="A43:D43"/>
    <mergeCell ref="A41:D41"/>
    <mergeCell ref="A42:D42"/>
    <mergeCell ref="H41:J41"/>
    <mergeCell ref="E43:G43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119A-A26E-4132-B066-E74469B0C544}">
  <dimension ref="D21"/>
  <sheetViews>
    <sheetView workbookViewId="0">
      <selection activeCell="E18" sqref="E18"/>
    </sheetView>
  </sheetViews>
  <sheetFormatPr baseColWidth="10" defaultRowHeight="14.4"/>
  <sheetData>
    <row r="21" spans="4:4">
      <c r="D21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A73B-4DC7-4D89-8476-97505A3AF80A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290" ma:contentTypeDescription="Create a new document." ma:contentTypeScope="" ma:versionID="ec8e7f3d2f5af86a6f979ede892949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b5ce56a2a3099881265c5f6a240fb2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E2649C-C129-4096-8449-6397088B68A2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43EE22A9-B741-44DD-8783-92FB7F5BA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DETALLADO</vt:lpstr>
      <vt:lpstr>Hoja1</vt:lpstr>
      <vt:lpstr>Hoja2</vt:lpstr>
      <vt:lpstr>DETALLADO!Área_de_impresión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JEFE.COMERCIAL</cp:lastModifiedBy>
  <cp:revision/>
  <dcterms:created xsi:type="dcterms:W3CDTF">2015-03-19T22:07:36Z</dcterms:created>
  <dcterms:modified xsi:type="dcterms:W3CDTF">2025-05-15T00:28:52Z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