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capacitacion\Desktop\Reconstrucción con Cambios\Lacramarca\Propuesta Julio 2022\Agosto\"/>
    </mc:Choice>
  </mc:AlternateContent>
  <bookViews>
    <workbookView xWindow="0" yWindow="0" windowWidth="19200" windowHeight="6470" firstSheet="1" activeTab="1"/>
  </bookViews>
  <sheets>
    <sheet name="Datos" sheetId="4" state="hidden" r:id="rId1"/>
    <sheet name="Propuesta Económica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6" i="5" l="1"/>
  <c r="G17" i="5" l="1"/>
  <c r="G14" i="5" l="1"/>
  <c r="G15" i="5"/>
  <c r="G10" i="5"/>
  <c r="G25" i="5" l="1"/>
  <c r="G24" i="5"/>
  <c r="G23" i="5"/>
  <c r="G22" i="5"/>
  <c r="G21" i="5"/>
  <c r="G20" i="5"/>
  <c r="G19" i="5"/>
  <c r="G18" i="5"/>
  <c r="G16" i="5"/>
  <c r="G9" i="5"/>
  <c r="G8" i="5"/>
  <c r="G7" i="5"/>
  <c r="G6" i="5"/>
  <c r="G5" i="5"/>
  <c r="G3" i="5" l="1"/>
  <c r="G12" i="5"/>
  <c r="G27" i="5" l="1"/>
  <c r="G32" i="5" s="1"/>
  <c r="D4" i="4"/>
  <c r="D5" i="4" s="1"/>
  <c r="G34" i="5" l="1"/>
  <c r="G36" i="5" s="1"/>
</calcChain>
</file>

<file path=xl/sharedStrings.xml><?xml version="1.0" encoding="utf-8"?>
<sst xmlns="http://schemas.openxmlformats.org/spreadsheetml/2006/main" count="57" uniqueCount="42">
  <si>
    <t>Carta fianza</t>
  </si>
  <si>
    <t>BCP</t>
  </si>
  <si>
    <t>Del total de importe.</t>
  </si>
  <si>
    <t>Importe Py</t>
  </si>
  <si>
    <t>Importe CF</t>
  </si>
  <si>
    <t>Costo de CF</t>
  </si>
  <si>
    <t>LACRAMARCA</t>
  </si>
  <si>
    <t>UND</t>
  </si>
  <si>
    <t>CANT</t>
  </si>
  <si>
    <t>PU</t>
  </si>
  <si>
    <t>TOTAL</t>
  </si>
  <si>
    <t>Gastos De Personal</t>
  </si>
  <si>
    <t xml:space="preserve">Jefe de Gestión Social </t>
  </si>
  <si>
    <t>Mes</t>
  </si>
  <si>
    <t xml:space="preserve">Coordinador Relaciones Comunitarias </t>
  </si>
  <si>
    <t xml:space="preserve">Relacionista Comunitario #1 </t>
  </si>
  <si>
    <t xml:space="preserve">Relacionista Comunitario #2 </t>
  </si>
  <si>
    <t>Relacionista Comunitario #3</t>
  </si>
  <si>
    <t>Comunicador</t>
  </si>
  <si>
    <t>Gastos operativos</t>
  </si>
  <si>
    <t>Materiales y herramientas de trabajo</t>
  </si>
  <si>
    <t>GLB</t>
  </si>
  <si>
    <t>Equipos informáticos, audiovisuales, impresiones y otros</t>
  </si>
  <si>
    <t>Camioneta 4x4 incluido conductor y combustible #1</t>
  </si>
  <si>
    <t>Camioneta 4x4 incluido conductor y combustible #2</t>
  </si>
  <si>
    <t>EPPS</t>
  </si>
  <si>
    <t>Alimentación profesionales</t>
  </si>
  <si>
    <t>Global</t>
  </si>
  <si>
    <t>Hospedaje profesionales</t>
  </si>
  <si>
    <t>Alimentación conductor</t>
  </si>
  <si>
    <t xml:space="preserve">Póliza SCTR Pensión </t>
  </si>
  <si>
    <t>Póliza SCTR  Salud</t>
  </si>
  <si>
    <t>Examen descarte COVID-19</t>
  </si>
  <si>
    <t>Implemento de protección contra el COVID-19</t>
  </si>
  <si>
    <t>COSTO  DIRECTO</t>
  </si>
  <si>
    <t>Gastos Generales</t>
  </si>
  <si>
    <t>Utilidades</t>
  </si>
  <si>
    <t>SUBTOTAL DE COSTOS</t>
  </si>
  <si>
    <t>IGV</t>
  </si>
  <si>
    <t>PRESUPUESTO TOTAL DEL PROYECTO</t>
  </si>
  <si>
    <t>Forma de pago:</t>
  </si>
  <si>
    <r>
      <t xml:space="preserve">Se proponen pagos mensuales de </t>
    </r>
    <r>
      <rPr>
        <b/>
        <sz val="11"/>
        <color rgb="FF000000"/>
        <rFont val="Calibri"/>
        <family val="2"/>
      </rPr>
      <t>131,712.88 Soles</t>
    </r>
    <r>
      <rPr>
        <sz val="11"/>
        <color rgb="FF000000"/>
        <rFont val="Calibri"/>
        <family val="2"/>
      </rPr>
      <t>, que serán facturados por el Postor contra la aprobación de los Informes Mensuales respectivos. OHLA pagará, mediante transferencia bancaria, a los treinta (30) días de ingresada la factura.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</si>
</sst>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-* #,##0.0_-;\-* #,##0.0_-;_-* &quot;-&quot;??_-;_-@_-"/>
    <numFmt numFmtId="167" formatCode="0.0%"/>
    <numFmt numFmtId="168" formatCode="_-* #,##0.000_-;\-* #,##0.00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theme="8"/>
      </left>
      <right/>
      <top style="dashed">
        <color theme="8"/>
      </top>
      <bottom style="dashed">
        <color theme="8"/>
      </bottom>
      <diagonal/>
    </border>
    <border>
      <left/>
      <right/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/>
      <diagonal/>
    </border>
    <border>
      <left/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dashed">
        <color theme="8"/>
      </right>
      <top/>
      <bottom/>
      <diagonal/>
    </border>
    <border>
      <left/>
      <right style="dashed">
        <color theme="8"/>
      </right>
      <top/>
      <bottom/>
      <diagonal/>
    </border>
    <border>
      <left style="dashed">
        <color theme="8"/>
      </left>
      <right/>
      <top style="medium">
        <color indexed="64"/>
      </top>
      <bottom style="dashed">
        <color theme="8"/>
      </bottom>
      <diagonal/>
    </border>
    <border>
      <left/>
      <right/>
      <top style="medium">
        <color indexed="64"/>
      </top>
      <bottom style="dashed">
        <color theme="8"/>
      </bottom>
      <diagonal/>
    </border>
    <border>
      <left/>
      <right style="medium">
        <color indexed="64"/>
      </right>
      <top style="medium">
        <color indexed="64"/>
      </top>
      <bottom style="dashed">
        <color theme="8"/>
      </bottom>
      <diagonal/>
    </border>
    <border>
      <left style="dashed">
        <color theme="8"/>
      </left>
      <right style="medium">
        <color indexed="64"/>
      </right>
      <top style="dashed">
        <color theme="8"/>
      </top>
      <bottom style="dashed">
        <color theme="8"/>
      </bottom>
      <diagonal/>
    </border>
    <border>
      <left style="medium">
        <color indexed="64"/>
      </left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medium">
        <color indexed="64"/>
      </right>
      <top style="dashed">
        <color theme="8"/>
      </top>
      <bottom/>
      <diagonal/>
    </border>
    <border>
      <left style="medium">
        <color indexed="64"/>
      </left>
      <right style="dashed">
        <color theme="8"/>
      </right>
      <top/>
      <bottom/>
      <diagonal/>
    </border>
    <border>
      <left style="dashed">
        <color theme="8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theme="8"/>
      </top>
      <bottom style="dashed">
        <color theme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2" xfId="0" applyBorder="1"/>
    <xf numFmtId="0" fontId="0" fillId="0" borderId="1" xfId="0" applyBorder="1"/>
    <xf numFmtId="164" fontId="0" fillId="0" borderId="0" xfId="0" applyNumberFormat="1"/>
    <xf numFmtId="0" fontId="0" fillId="0" borderId="7" xfId="0" applyBorder="1"/>
    <xf numFmtId="10" fontId="0" fillId="0" borderId="1" xfId="0" applyNumberFormat="1" applyBorder="1"/>
    <xf numFmtId="0" fontId="0" fillId="0" borderId="3" xfId="0" applyBorder="1"/>
    <xf numFmtId="0" fontId="0" fillId="0" borderId="4" xfId="0" applyBorder="1"/>
    <xf numFmtId="165" fontId="0" fillId="0" borderId="0" xfId="1" applyNumberFormat="1" applyFont="1" applyBorder="1"/>
    <xf numFmtId="0" fontId="0" fillId="0" borderId="5" xfId="0" applyBorder="1"/>
    <xf numFmtId="9" fontId="0" fillId="3" borderId="4" xfId="0" applyNumberFormat="1" applyFill="1" applyBorder="1"/>
    <xf numFmtId="0" fontId="0" fillId="0" borderId="6" xfId="0" applyBorder="1"/>
    <xf numFmtId="165" fontId="0" fillId="2" borderId="7" xfId="1" applyNumberFormat="1" applyFont="1" applyFill="1" applyBorder="1"/>
    <xf numFmtId="0" fontId="0" fillId="0" borderId="8" xfId="0" applyBorder="1"/>
    <xf numFmtId="0" fontId="2" fillId="4" borderId="11" xfId="0" applyFont="1" applyFill="1" applyBorder="1" applyAlignment="1">
      <alignment horizontal="center"/>
    </xf>
    <xf numFmtId="0" fontId="0" fillId="5" borderId="12" xfId="0" applyFill="1" applyBorder="1" applyAlignment="1">
      <alignment horizontal="left" indent="1"/>
    </xf>
    <xf numFmtId="0" fontId="0" fillId="5" borderId="13" xfId="0" applyFill="1" applyBorder="1"/>
    <xf numFmtId="166" fontId="0" fillId="5" borderId="12" xfId="1" applyNumberFormat="1" applyFont="1" applyFill="1" applyBorder="1"/>
    <xf numFmtId="164" fontId="0" fillId="5" borderId="12" xfId="1" applyNumberFormat="1" applyFont="1" applyFill="1" applyBorder="1"/>
    <xf numFmtId="0" fontId="0" fillId="5" borderId="14" xfId="0" applyFill="1" applyBorder="1" applyAlignment="1">
      <alignment horizontal="left" indent="1"/>
    </xf>
    <xf numFmtId="0" fontId="0" fillId="5" borderId="15" xfId="0" applyFill="1" applyBorder="1"/>
    <xf numFmtId="166" fontId="0" fillId="5" borderId="14" xfId="1" applyNumberFormat="1" applyFont="1" applyFill="1" applyBorder="1"/>
    <xf numFmtId="164" fontId="0" fillId="5" borderId="14" xfId="1" applyNumberFormat="1" applyFont="1" applyFill="1" applyBorder="1"/>
    <xf numFmtId="0" fontId="0" fillId="5" borderId="9" xfId="0" applyFill="1" applyBorder="1" applyAlignment="1">
      <alignment horizontal="left" indent="2"/>
    </xf>
    <xf numFmtId="0" fontId="0" fillId="5" borderId="10" xfId="0" applyFill="1" applyBorder="1"/>
    <xf numFmtId="164" fontId="0" fillId="0" borderId="0" xfId="1" applyNumberFormat="1" applyFont="1" applyFill="1" applyBorder="1"/>
    <xf numFmtId="43" fontId="0" fillId="0" borderId="0" xfId="0" applyNumberFormat="1"/>
    <xf numFmtId="167" fontId="0" fillId="0" borderId="0" xfId="2" applyNumberFormat="1" applyFont="1"/>
    <xf numFmtId="166" fontId="0" fillId="0" borderId="0" xfId="0" applyNumberFormat="1"/>
    <xf numFmtId="167" fontId="0" fillId="0" borderId="0" xfId="2" applyNumberFormat="1" applyFont="1" applyFill="1"/>
    <xf numFmtId="0" fontId="2" fillId="4" borderId="19" xfId="0" applyFont="1" applyFill="1" applyBorder="1" applyAlignment="1">
      <alignment horizontal="center"/>
    </xf>
    <xf numFmtId="43" fontId="2" fillId="4" borderId="4" xfId="1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43" fontId="0" fillId="0" borderId="4" xfId="1" applyFont="1" applyBorder="1" applyAlignment="1">
      <alignment horizontal="center"/>
    </xf>
    <xf numFmtId="43" fontId="0" fillId="5" borderId="20" xfId="1" applyFont="1" applyFill="1" applyBorder="1" applyAlignment="1">
      <alignment horizontal="right"/>
    </xf>
    <xf numFmtId="164" fontId="0" fillId="5" borderId="21" xfId="1" applyNumberFormat="1" applyFont="1" applyFill="1" applyBorder="1"/>
    <xf numFmtId="43" fontId="0" fillId="5" borderId="22" xfId="1" applyFont="1" applyFill="1" applyBorder="1" applyAlignment="1">
      <alignment horizontal="right"/>
    </xf>
    <xf numFmtId="164" fontId="0" fillId="5" borderId="23" xfId="1" applyNumberFormat="1" applyFont="1" applyFill="1" applyBorder="1"/>
    <xf numFmtId="164" fontId="2" fillId="4" borderId="5" xfId="0" applyNumberFormat="1" applyFont="1" applyFill="1" applyBorder="1"/>
    <xf numFmtId="43" fontId="0" fillId="5" borderId="20" xfId="1" applyFont="1" applyFill="1" applyBorder="1"/>
    <xf numFmtId="43" fontId="0" fillId="5" borderId="22" xfId="1" applyFont="1" applyFill="1" applyBorder="1"/>
    <xf numFmtId="0" fontId="2" fillId="4" borderId="4" xfId="0" applyFont="1" applyFill="1" applyBorder="1"/>
    <xf numFmtId="0" fontId="2" fillId="0" borderId="4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164" fontId="2" fillId="0" borderId="5" xfId="0" applyNumberFormat="1" applyFont="1" applyBorder="1"/>
    <xf numFmtId="164" fontId="0" fillId="5" borderId="24" xfId="1" applyNumberFormat="1" applyFont="1" applyFill="1" applyBorder="1"/>
    <xf numFmtId="0" fontId="0" fillId="0" borderId="0" xfId="0" applyAlignment="1">
      <alignment horizontal="left" indent="2"/>
    </xf>
    <xf numFmtId="164" fontId="0" fillId="0" borderId="5" xfId="1" applyNumberFormat="1" applyFont="1" applyFill="1" applyBorder="1"/>
    <xf numFmtId="166" fontId="2" fillId="4" borderId="5" xfId="0" applyNumberFormat="1" applyFont="1" applyFill="1" applyBorder="1"/>
    <xf numFmtId="0" fontId="2" fillId="4" borderId="6" xfId="0" applyFont="1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164" fontId="3" fillId="4" borderId="8" xfId="0" applyNumberFormat="1" applyFont="1" applyFill="1" applyBorder="1" applyAlignment="1">
      <alignment vertical="center"/>
    </xf>
    <xf numFmtId="168" fontId="0" fillId="0" borderId="0" xfId="0" applyNumberFormat="1"/>
    <xf numFmtId="43" fontId="2" fillId="4" borderId="2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164" fontId="2" fillId="4" borderId="3" xfId="1" applyNumberFormat="1" applyFont="1" applyFill="1" applyBorder="1"/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43" fontId="2" fillId="0" borderId="0" xfId="0" applyNumberFormat="1" applyFont="1" applyAlignment="1">
      <alignment horizontal="center" vertical="center"/>
    </xf>
    <xf numFmtId="0" fontId="2" fillId="0" borderId="2" xfId="0" applyFont="1" applyBorder="1"/>
    <xf numFmtId="164" fontId="0" fillId="0" borderId="3" xfId="0" applyNumberFormat="1" applyBorder="1"/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"/>
  <sheetViews>
    <sheetView showGridLines="0" workbookViewId="0">
      <selection activeCell="D3" sqref="D3"/>
    </sheetView>
  </sheetViews>
  <sheetFormatPr baseColWidth="10" defaultColWidth="11.453125" defaultRowHeight="14.5" x14ac:dyDescent="0.35"/>
  <sheetData>
    <row r="1" spans="2:6" ht="15" thickBot="1" x14ac:dyDescent="0.4"/>
    <row r="2" spans="2:6" x14ac:dyDescent="0.35">
      <c r="B2" s="1" t="s">
        <v>0</v>
      </c>
      <c r="C2" s="2" t="s">
        <v>1</v>
      </c>
      <c r="D2" s="5">
        <v>1.8499999999999999E-2</v>
      </c>
      <c r="E2" s="2" t="s">
        <v>2</v>
      </c>
      <c r="F2" s="6"/>
    </row>
    <row r="3" spans="2:6" x14ac:dyDescent="0.35">
      <c r="B3" s="7"/>
      <c r="C3" t="s">
        <v>3</v>
      </c>
      <c r="D3" s="8">
        <v>4229000.6490430571</v>
      </c>
      <c r="F3" s="9"/>
    </row>
    <row r="4" spans="2:6" x14ac:dyDescent="0.35">
      <c r="B4" s="10">
        <v>0.1</v>
      </c>
      <c r="C4" t="s">
        <v>4</v>
      </c>
      <c r="D4" s="8">
        <f>+D3*B4</f>
        <v>422900.06490430573</v>
      </c>
      <c r="F4" s="9"/>
    </row>
    <row r="5" spans="2:6" ht="15" thickBot="1" x14ac:dyDescent="0.4">
      <c r="B5" s="11"/>
      <c r="C5" s="4" t="s">
        <v>5</v>
      </c>
      <c r="D5" s="12">
        <f>+D4*D2</f>
        <v>7823.651200729656</v>
      </c>
      <c r="E5" s="4"/>
      <c r="F5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9"/>
  <sheetViews>
    <sheetView showGridLines="0" tabSelected="1" topLeftCell="A15" zoomScale="80" zoomScaleNormal="80" workbookViewId="0">
      <selection activeCell="E41" sqref="E41"/>
    </sheetView>
  </sheetViews>
  <sheetFormatPr baseColWidth="10" defaultColWidth="11.453125" defaultRowHeight="14.5" x14ac:dyDescent="0.35"/>
  <cols>
    <col min="2" max="2" width="7.26953125" bestFit="1" customWidth="1"/>
    <col min="3" max="3" width="53.26953125" customWidth="1"/>
    <col min="4" max="5" width="6.7265625" customWidth="1"/>
    <col min="6" max="6" width="8.7265625" customWidth="1"/>
    <col min="7" max="7" width="14" bestFit="1" customWidth="1"/>
    <col min="8" max="8" width="12.6328125" bestFit="1" customWidth="1"/>
    <col min="9" max="9" width="13.1796875" customWidth="1"/>
    <col min="10" max="10" width="11.54296875" customWidth="1"/>
    <col min="11" max="16" width="10.81640625" customWidth="1"/>
  </cols>
  <sheetData>
    <row r="1" spans="2:12" x14ac:dyDescent="0.35">
      <c r="B1" s="1"/>
      <c r="C1" s="2"/>
      <c r="D1" s="60" t="s">
        <v>6</v>
      </c>
      <c r="E1" s="61"/>
      <c r="F1" s="61"/>
      <c r="G1" s="62"/>
    </row>
    <row r="2" spans="2:12" ht="15" thickBot="1" x14ac:dyDescent="0.4">
      <c r="B2" s="7"/>
      <c r="D2" s="14" t="s">
        <v>7</v>
      </c>
      <c r="E2" s="14" t="s">
        <v>8</v>
      </c>
      <c r="F2" s="14" t="s">
        <v>9</v>
      </c>
      <c r="G2" s="30" t="s">
        <v>10</v>
      </c>
    </row>
    <row r="3" spans="2:12" x14ac:dyDescent="0.35">
      <c r="B3" s="56">
        <v>1</v>
      </c>
      <c r="C3" s="57" t="s">
        <v>11</v>
      </c>
      <c r="D3" s="58"/>
      <c r="E3" s="58"/>
      <c r="F3" s="58"/>
      <c r="G3" s="59">
        <f>+SUM(G5:G10)</f>
        <v>745500</v>
      </c>
    </row>
    <row r="4" spans="2:12" ht="4.9000000000000004" customHeight="1" x14ac:dyDescent="0.35">
      <c r="B4" s="34"/>
      <c r="G4" s="9"/>
    </row>
    <row r="5" spans="2:12" x14ac:dyDescent="0.35">
      <c r="B5" s="35">
        <v>1.01</v>
      </c>
      <c r="C5" s="15" t="s">
        <v>12</v>
      </c>
      <c r="D5" s="16" t="s">
        <v>13</v>
      </c>
      <c r="E5" s="17">
        <v>13</v>
      </c>
      <c r="F5" s="18">
        <v>28000</v>
      </c>
      <c r="G5" s="36">
        <f>+F5*E5</f>
        <v>364000</v>
      </c>
    </row>
    <row r="6" spans="2:12" x14ac:dyDescent="0.35">
      <c r="B6" s="37">
        <v>1.02</v>
      </c>
      <c r="C6" s="19" t="s">
        <v>14</v>
      </c>
      <c r="D6" s="20" t="s">
        <v>13</v>
      </c>
      <c r="E6" s="21">
        <v>13</v>
      </c>
      <c r="F6" s="22">
        <v>10500</v>
      </c>
      <c r="G6" s="38">
        <f t="shared" ref="G6:G8" si="0">+F6*E6</f>
        <v>136500</v>
      </c>
    </row>
    <row r="7" spans="2:12" x14ac:dyDescent="0.35">
      <c r="B7" s="37">
        <v>1.03</v>
      </c>
      <c r="C7" s="19" t="s">
        <v>15</v>
      </c>
      <c r="D7" s="20" t="s">
        <v>13</v>
      </c>
      <c r="E7" s="21">
        <v>13</v>
      </c>
      <c r="F7" s="22">
        <v>6500</v>
      </c>
      <c r="G7" s="38">
        <f t="shared" si="0"/>
        <v>84500</v>
      </c>
    </row>
    <row r="8" spans="2:12" x14ac:dyDescent="0.35">
      <c r="B8" s="37">
        <v>1.04</v>
      </c>
      <c r="C8" s="19" t="s">
        <v>16</v>
      </c>
      <c r="D8" s="20" t="s">
        <v>13</v>
      </c>
      <c r="E8" s="21">
        <v>10</v>
      </c>
      <c r="F8" s="22">
        <v>6500</v>
      </c>
      <c r="G8" s="38">
        <f t="shared" si="0"/>
        <v>65000</v>
      </c>
    </row>
    <row r="9" spans="2:12" x14ac:dyDescent="0.35">
      <c r="B9" s="37">
        <v>1.05</v>
      </c>
      <c r="C9" s="19" t="s">
        <v>17</v>
      </c>
      <c r="D9" s="20" t="s">
        <v>13</v>
      </c>
      <c r="E9" s="21">
        <v>7</v>
      </c>
      <c r="F9" s="22">
        <v>6500</v>
      </c>
      <c r="G9" s="38">
        <f>+F9*E9</f>
        <v>45500</v>
      </c>
    </row>
    <row r="10" spans="2:12" x14ac:dyDescent="0.35">
      <c r="B10" s="37">
        <v>1.06</v>
      </c>
      <c r="C10" s="19" t="s">
        <v>18</v>
      </c>
      <c r="D10" s="20" t="s">
        <v>13</v>
      </c>
      <c r="E10" s="21">
        <v>10</v>
      </c>
      <c r="F10" s="22">
        <v>5000</v>
      </c>
      <c r="G10" s="38">
        <f>+F10*E10</f>
        <v>50000</v>
      </c>
    </row>
    <row r="11" spans="2:12" ht="12" customHeight="1" x14ac:dyDescent="0.35">
      <c r="B11" s="7"/>
      <c r="G11" s="9"/>
    </row>
    <row r="12" spans="2:12" x14ac:dyDescent="0.35">
      <c r="B12" s="31">
        <v>2</v>
      </c>
      <c r="C12" s="33" t="s">
        <v>19</v>
      </c>
      <c r="D12" s="33"/>
      <c r="E12" s="33"/>
      <c r="F12" s="33"/>
      <c r="G12" s="39">
        <f>+SUM(G14:G25)</f>
        <v>514617.02</v>
      </c>
    </row>
    <row r="13" spans="2:12" ht="4.1500000000000004" customHeight="1" x14ac:dyDescent="0.35">
      <c r="B13" s="7"/>
      <c r="G13" s="9"/>
    </row>
    <row r="14" spans="2:12" x14ac:dyDescent="0.35">
      <c r="B14" s="40">
        <v>2.0099999999999998</v>
      </c>
      <c r="C14" s="15" t="s">
        <v>20</v>
      </c>
      <c r="D14" s="16" t="s">
        <v>21</v>
      </c>
      <c r="E14" s="17">
        <v>2</v>
      </c>
      <c r="F14" s="18">
        <v>29128</v>
      </c>
      <c r="G14" s="36">
        <f t="shared" ref="G14:G25" si="1">+F14*E14</f>
        <v>58256</v>
      </c>
      <c r="I14" s="3"/>
      <c r="J14" s="3"/>
    </row>
    <row r="15" spans="2:12" x14ac:dyDescent="0.35">
      <c r="B15" s="41">
        <v>2.02</v>
      </c>
      <c r="C15" s="19" t="s">
        <v>22</v>
      </c>
      <c r="D15" s="20" t="s">
        <v>21</v>
      </c>
      <c r="E15" s="21">
        <v>2</v>
      </c>
      <c r="F15" s="22">
        <v>1587</v>
      </c>
      <c r="G15" s="36">
        <f t="shared" si="1"/>
        <v>3174</v>
      </c>
      <c r="I15" s="25"/>
      <c r="J15" s="25"/>
      <c r="L15" s="29"/>
    </row>
    <row r="16" spans="2:12" x14ac:dyDescent="0.35">
      <c r="B16" s="41">
        <v>2.0299999999999998</v>
      </c>
      <c r="C16" s="19" t="s">
        <v>23</v>
      </c>
      <c r="D16" s="20" t="s">
        <v>13</v>
      </c>
      <c r="E16" s="21">
        <v>12</v>
      </c>
      <c r="F16" s="22">
        <v>12600</v>
      </c>
      <c r="G16" s="38">
        <f t="shared" si="1"/>
        <v>151200</v>
      </c>
      <c r="H16" s="26"/>
      <c r="I16" s="26"/>
      <c r="L16" s="3"/>
    </row>
    <row r="17" spans="2:14" x14ac:dyDescent="0.35">
      <c r="B17" s="41">
        <v>2.04</v>
      </c>
      <c r="C17" s="19" t="s">
        <v>24</v>
      </c>
      <c r="D17" s="20" t="s">
        <v>13</v>
      </c>
      <c r="E17" s="21">
        <v>10</v>
      </c>
      <c r="F17" s="22">
        <v>12600</v>
      </c>
      <c r="G17" s="38">
        <f>+F17*E17</f>
        <v>126000</v>
      </c>
    </row>
    <row r="18" spans="2:14" x14ac:dyDescent="0.35">
      <c r="B18" s="41">
        <v>2.0499999999999998</v>
      </c>
      <c r="C18" s="19" t="s">
        <v>25</v>
      </c>
      <c r="D18" s="20" t="s">
        <v>21</v>
      </c>
      <c r="E18" s="21">
        <v>6</v>
      </c>
      <c r="F18" s="22">
        <v>2450</v>
      </c>
      <c r="G18" s="38">
        <f t="shared" si="1"/>
        <v>14700</v>
      </c>
      <c r="I18" s="3"/>
      <c r="M18" s="3"/>
      <c r="N18" s="26"/>
    </row>
    <row r="19" spans="2:14" x14ac:dyDescent="0.35">
      <c r="B19" s="41">
        <v>2.06</v>
      </c>
      <c r="C19" s="19" t="s">
        <v>26</v>
      </c>
      <c r="D19" s="20" t="s">
        <v>27</v>
      </c>
      <c r="E19" s="21">
        <v>6</v>
      </c>
      <c r="F19" s="22">
        <v>9519</v>
      </c>
      <c r="G19" s="38">
        <f t="shared" si="1"/>
        <v>57114</v>
      </c>
      <c r="H19" s="26"/>
      <c r="I19" s="26"/>
      <c r="J19" s="3"/>
      <c r="K19" s="3"/>
      <c r="L19" s="26"/>
    </row>
    <row r="20" spans="2:14" x14ac:dyDescent="0.35">
      <c r="B20" s="41">
        <v>2.0699999999999998</v>
      </c>
      <c r="C20" s="19" t="s">
        <v>28</v>
      </c>
      <c r="D20" s="20" t="s">
        <v>27</v>
      </c>
      <c r="E20" s="21">
        <v>6</v>
      </c>
      <c r="F20" s="22">
        <v>10628</v>
      </c>
      <c r="G20" s="38">
        <f t="shared" si="1"/>
        <v>63768</v>
      </c>
      <c r="I20" s="26"/>
    </row>
    <row r="21" spans="2:14" x14ac:dyDescent="0.35">
      <c r="B21" s="41">
        <v>2.08</v>
      </c>
      <c r="C21" s="19" t="s">
        <v>29</v>
      </c>
      <c r="D21" s="20" t="s">
        <v>27</v>
      </c>
      <c r="E21" s="21">
        <v>2</v>
      </c>
      <c r="F21" s="22">
        <v>8250</v>
      </c>
      <c r="G21" s="38">
        <f t="shared" si="1"/>
        <v>16500</v>
      </c>
    </row>
    <row r="22" spans="2:14" x14ac:dyDescent="0.35">
      <c r="B22" s="41">
        <v>2.09</v>
      </c>
      <c r="C22" s="19" t="s">
        <v>30</v>
      </c>
      <c r="D22" s="20" t="s">
        <v>27</v>
      </c>
      <c r="E22" s="21">
        <v>6</v>
      </c>
      <c r="F22" s="22">
        <v>1274</v>
      </c>
      <c r="G22" s="38">
        <f t="shared" si="1"/>
        <v>7644</v>
      </c>
      <c r="I22" s="26"/>
    </row>
    <row r="23" spans="2:14" x14ac:dyDescent="0.35">
      <c r="B23" s="41">
        <v>2.1</v>
      </c>
      <c r="C23" s="19" t="s">
        <v>31</v>
      </c>
      <c r="D23" s="20" t="s">
        <v>27</v>
      </c>
      <c r="E23" s="21">
        <v>6</v>
      </c>
      <c r="F23" s="22">
        <v>1274</v>
      </c>
      <c r="G23" s="38">
        <f t="shared" si="1"/>
        <v>7644</v>
      </c>
      <c r="I23" s="26"/>
    </row>
    <row r="24" spans="2:14" x14ac:dyDescent="0.35">
      <c r="B24" s="41">
        <v>2.11</v>
      </c>
      <c r="C24" s="19" t="s">
        <v>32</v>
      </c>
      <c r="D24" s="20" t="s">
        <v>27</v>
      </c>
      <c r="E24" s="21">
        <v>6</v>
      </c>
      <c r="F24" s="22">
        <v>707</v>
      </c>
      <c r="G24" s="38">
        <f t="shared" si="1"/>
        <v>4242</v>
      </c>
      <c r="I24" s="26"/>
    </row>
    <row r="25" spans="2:14" x14ac:dyDescent="0.35">
      <c r="B25" s="41">
        <v>2.12</v>
      </c>
      <c r="C25" s="19" t="s">
        <v>33</v>
      </c>
      <c r="D25" s="20" t="s">
        <v>27</v>
      </c>
      <c r="E25" s="21">
        <v>6</v>
      </c>
      <c r="F25" s="22">
        <v>729.17</v>
      </c>
      <c r="G25" s="38">
        <f t="shared" si="1"/>
        <v>4375.0199999999995</v>
      </c>
      <c r="I25" s="26"/>
    </row>
    <row r="26" spans="2:14" x14ac:dyDescent="0.35">
      <c r="B26" s="7"/>
      <c r="G26" s="9"/>
    </row>
    <row r="27" spans="2:14" x14ac:dyDescent="0.35">
      <c r="B27" s="42"/>
      <c r="C27" s="32" t="s">
        <v>34</v>
      </c>
      <c r="D27" s="33"/>
      <c r="E27" s="33"/>
      <c r="F27" s="33"/>
      <c r="G27" s="39">
        <f>+G3+G12</f>
        <v>1260117.02</v>
      </c>
      <c r="I27" s="26"/>
    </row>
    <row r="28" spans="2:14" ht="3.65" customHeight="1" x14ac:dyDescent="0.35">
      <c r="B28" s="43"/>
      <c r="C28" s="44"/>
      <c r="D28" s="45"/>
      <c r="E28" s="45"/>
      <c r="F28" s="45"/>
      <c r="G28" s="46"/>
    </row>
    <row r="29" spans="2:14" x14ac:dyDescent="0.35">
      <c r="B29" s="7"/>
      <c r="C29" s="23" t="s">
        <v>35</v>
      </c>
      <c r="D29" s="24"/>
      <c r="E29" s="24"/>
      <c r="F29" s="24"/>
      <c r="G29" s="47">
        <v>71776.149999999994</v>
      </c>
      <c r="H29" s="3"/>
      <c r="I29" s="3"/>
      <c r="J29" s="26"/>
    </row>
    <row r="30" spans="2:14" x14ac:dyDescent="0.35">
      <c r="B30" s="7"/>
      <c r="C30" s="23" t="s">
        <v>36</v>
      </c>
      <c r="D30" s="24"/>
      <c r="E30" s="24"/>
      <c r="F30" s="24"/>
      <c r="G30" s="47">
        <v>119180.9</v>
      </c>
      <c r="I30" s="3"/>
    </row>
    <row r="31" spans="2:14" ht="3" customHeight="1" x14ac:dyDescent="0.35">
      <c r="B31" s="7"/>
      <c r="C31" s="48"/>
      <c r="G31" s="49"/>
    </row>
    <row r="32" spans="2:14" x14ac:dyDescent="0.35">
      <c r="B32" s="42"/>
      <c r="C32" s="33" t="s">
        <v>37</v>
      </c>
      <c r="D32" s="33"/>
      <c r="E32" s="33"/>
      <c r="F32" s="33"/>
      <c r="G32" s="50">
        <f>+G27+G29+G30</f>
        <v>1451074.0699999998</v>
      </c>
      <c r="H32" s="26"/>
      <c r="I32" s="28"/>
      <c r="J32" s="55"/>
      <c r="K32" s="27"/>
    </row>
    <row r="33" spans="2:11" ht="4.1500000000000004" customHeight="1" x14ac:dyDescent="0.35">
      <c r="B33" s="43"/>
      <c r="C33" s="45"/>
      <c r="D33" s="45"/>
      <c r="E33" s="45"/>
      <c r="F33" s="45"/>
      <c r="G33" s="46"/>
    </row>
    <row r="34" spans="2:11" x14ac:dyDescent="0.35">
      <c r="B34" s="7"/>
      <c r="C34" s="23" t="s">
        <v>38</v>
      </c>
      <c r="D34" s="24"/>
      <c r="E34" s="24"/>
      <c r="F34" s="24"/>
      <c r="G34" s="47">
        <f>G32*0.18</f>
        <v>261193.33259999997</v>
      </c>
      <c r="J34" s="26"/>
      <c r="K34" s="27"/>
    </row>
    <row r="35" spans="2:11" ht="4.1500000000000004" customHeight="1" x14ac:dyDescent="0.35">
      <c r="B35" s="7"/>
      <c r="C35" s="48"/>
      <c r="G35" s="49"/>
    </row>
    <row r="36" spans="2:11" ht="19" thickBot="1" x14ac:dyDescent="0.4">
      <c r="B36" s="51"/>
      <c r="C36" s="52" t="s">
        <v>39</v>
      </c>
      <c r="D36" s="53"/>
      <c r="E36" s="53"/>
      <c r="F36" s="53"/>
      <c r="G36" s="54">
        <f>+G32+G34</f>
        <v>1712267.4025999997</v>
      </c>
      <c r="H36" s="63">
        <f>G36/13</f>
        <v>131712.87712307691</v>
      </c>
      <c r="I36" s="3"/>
    </row>
    <row r="37" spans="2:11" ht="14.5" customHeight="1" thickBot="1" x14ac:dyDescent="0.4"/>
    <row r="38" spans="2:11" ht="16.5" customHeight="1" x14ac:dyDescent="0.35">
      <c r="B38" s="64" t="s">
        <v>40</v>
      </c>
      <c r="C38" s="2"/>
      <c r="D38" s="2"/>
      <c r="E38" s="2"/>
      <c r="F38" s="2"/>
      <c r="G38" s="65"/>
    </row>
    <row r="39" spans="2:11" ht="43.5" customHeight="1" thickBot="1" x14ac:dyDescent="0.4">
      <c r="B39" s="66" t="s">
        <v>41</v>
      </c>
      <c r="C39" s="67"/>
      <c r="D39" s="67"/>
      <c r="E39" s="67"/>
      <c r="F39" s="67"/>
      <c r="G39" s="68"/>
    </row>
  </sheetData>
  <mergeCells count="2">
    <mergeCell ref="D1:G1"/>
    <mergeCell ref="B39:G3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A418FB-E23F-4E62-8397-DC64F8AD5E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1A4352-E9A3-48AB-B3C0-9052E02D1675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1f5c5935-8f9a-4b33-911b-ecb2aa7661d0"/>
    <ds:schemaRef ds:uri="http://schemas.microsoft.com/office/infopath/2007/PartnerControls"/>
    <ds:schemaRef ds:uri="http://schemas.openxmlformats.org/package/2006/metadata/core-properties"/>
    <ds:schemaRef ds:uri="5aca583f-226f-4f5c-9da2-b173a01a448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4AB181D-8AF7-40B0-9069-4C66A77F7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c5935-8f9a-4b33-911b-ecb2aa7661d0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Propuesta Económica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Melina Sanchez Leon</dc:creator>
  <cp:keywords/>
  <dc:description/>
  <cp:lastModifiedBy>Gea1</cp:lastModifiedBy>
  <cp:revision/>
  <dcterms:created xsi:type="dcterms:W3CDTF">2022-05-16T18:33:26Z</dcterms:created>
  <dcterms:modified xsi:type="dcterms:W3CDTF">2022-10-11T23:36:00Z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  <property fmtid="{D5CDD505-2E9C-101B-9397-08002B2CF9AE}" pid="3" name="MediaServiceImageTags">
    <vt:lpwstr/>
  </property>
</Properties>
</file>