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orrilla\Desktop\"/>
    </mc:Choice>
  </mc:AlternateContent>
  <xr:revisionPtr revIDLastSave="0" documentId="13_ncr:1_{11620AEA-7E4D-4882-858C-1B14B634FFC2}" xr6:coauthVersionLast="45" xr6:coauthVersionMax="45" xr10:uidLastSave="{00000000-0000-0000-0000-000000000000}"/>
  <bookViews>
    <workbookView xWindow="-120" yWindow="-120" windowWidth="20730" windowHeight="11160" xr2:uid="{F2D4359C-1B2B-4E1B-A30B-E7FF1469B7E6}"/>
  </bookViews>
  <sheets>
    <sheet name="Costo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3" i="2" l="1"/>
  <c r="G14" i="2" l="1"/>
  <c r="F13" i="2" l="1"/>
  <c r="G15" i="2" l="1"/>
  <c r="G16" i="2" s="1"/>
  <c r="F14" i="2"/>
  <c r="F15" i="2" s="1"/>
  <c r="R36" i="2"/>
  <c r="R37" i="2" s="1"/>
  <c r="S34" i="2"/>
  <c r="S32" i="2"/>
  <c r="R29" i="2"/>
  <c r="R30" i="2"/>
  <c r="R28" i="2"/>
  <c r="S27" i="2"/>
  <c r="S26" i="2"/>
  <c r="S24" i="2"/>
  <c r="S22" i="2"/>
  <c r="S21" i="2"/>
  <c r="S19" i="2"/>
  <c r="S18" i="2"/>
  <c r="S16" i="2"/>
  <c r="S36" i="2" s="1"/>
  <c r="S14" i="2"/>
  <c r="S13" i="2"/>
  <c r="S12" i="2"/>
  <c r="S37" i="2" l="1"/>
  <c r="S38" i="2" s="1"/>
  <c r="S39" i="2" s="1"/>
  <c r="S40" i="2" s="1"/>
  <c r="R38" i="2"/>
  <c r="R39" i="2" s="1"/>
</calcChain>
</file>

<file path=xl/sharedStrings.xml><?xml version="1.0" encoding="utf-8"?>
<sst xmlns="http://schemas.openxmlformats.org/spreadsheetml/2006/main" count="68" uniqueCount="45">
  <si>
    <t>SERVICIO DE SALUD OCUPACIONAL - PROYECTO RÍO LACRAMARCA</t>
  </si>
  <si>
    <t>DESCRIPCIÓN</t>
  </si>
  <si>
    <t>Unidad</t>
  </si>
  <si>
    <t>Cantidad</t>
  </si>
  <si>
    <t>Precio</t>
  </si>
  <si>
    <t>Unitario</t>
  </si>
  <si>
    <t>Total</t>
  </si>
  <si>
    <t>SERVICIO DE SALUD OCUPACIONAL</t>
  </si>
  <si>
    <t>Servicio de Salud Ocupacional</t>
  </si>
  <si>
    <t>Mes</t>
  </si>
  <si>
    <t>Sub Total</t>
  </si>
  <si>
    <t>Impuestos (IGV)</t>
  </si>
  <si>
    <t>TOTAL</t>
  </si>
  <si>
    <t>Personal</t>
  </si>
  <si>
    <t>Cant. Personal</t>
  </si>
  <si>
    <t>Participación (%)</t>
  </si>
  <si>
    <t>Precio Unitario</t>
  </si>
  <si>
    <t>Precio Total</t>
  </si>
  <si>
    <t>Médico</t>
  </si>
  <si>
    <t>Licenciado en Enfermería</t>
  </si>
  <si>
    <t>Conductor Paramédico</t>
  </si>
  <si>
    <t>Recursos y Equipos</t>
  </si>
  <si>
    <t>Materiales, equipamientos, insumos, suministros,</t>
  </si>
  <si>
    <t>entre otros.</t>
  </si>
  <si>
    <t>Glb</t>
  </si>
  <si>
    <t>Equipos informáticos, impresiones, otros.</t>
  </si>
  <si>
    <t>Ambulancia Rural Tipo II 4x4 [Incluye</t>
  </si>
  <si>
    <t>mantenimientos y combustible]</t>
  </si>
  <si>
    <t>EPPs y Señalética</t>
  </si>
  <si>
    <t>Uniforme</t>
  </si>
  <si>
    <t>Alimentación</t>
  </si>
  <si>
    <t>Alimentación del Personal</t>
  </si>
  <si>
    <t>Seguros</t>
  </si>
  <si>
    <t>Póliza SCTR Salud</t>
  </si>
  <si>
    <t>Póliza SCTR Pensión</t>
  </si>
  <si>
    <t>Seguro contra Todo Riesgo</t>
  </si>
  <si>
    <t>Seguro de Deshonestidad</t>
  </si>
  <si>
    <t>Seguro de Responsabilidad Civil</t>
  </si>
  <si>
    <t>Protocolos sanitarios</t>
  </si>
  <si>
    <t>Exámenes de descarte COVID-19 (Al inicio del</t>
  </si>
  <si>
    <t>Servicio)</t>
  </si>
  <si>
    <t>Implementos de protección contra COVID-19 (Productos desinfectantes, avisos, atomizadores,</t>
  </si>
  <si>
    <t>etc.)</t>
  </si>
  <si>
    <t>Parcial ( S/ )</t>
  </si>
  <si>
    <t>Utilidad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</si>
</sst>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5317E"/>
        <bgColor indexed="64"/>
      </patternFill>
    </fill>
    <fill>
      <patternFill patternType="solid">
        <fgColor rgb="FFC8CEEE"/>
        <bgColor indexed="64"/>
      </patternFill>
    </fill>
    <fill>
      <patternFill patternType="solid">
        <fgColor rgb="FFC5D9F0"/>
        <bgColor indexed="64"/>
      </patternFill>
    </fill>
    <fill>
      <patternFill patternType="solid">
        <fgColor rgb="FFD9E0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4" borderId="1" xfId="0" applyNumberFormat="1" applyFont="1" applyFill="1" applyBorder="1" applyAlignment="1">
      <alignment vertical="center" wrapText="1"/>
    </xf>
  </cellXfs>
  <cellStyles count="2">
    <cellStyle name="0752-93035" xfId="1" xr:uid="{D7DB2EAB-4F9D-4485-9026-572D345196E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792A-142A-4F5B-99FD-893582D9C0D6}">
  <dimension ref="B9:S40"/>
  <sheetViews>
    <sheetView tabSelected="1" topLeftCell="D3" zoomScale="90" zoomScaleNormal="90" workbookViewId="0">
      <selection activeCell="I18" sqref="I18"/>
    </sheetView>
  </sheetViews>
  <sheetFormatPr baseColWidth="10" defaultRowHeight="15" x14ac:dyDescent="0.25"/>
  <cols>
    <col min="1" max="1" width="1.85546875" customWidth="1"/>
    <col min="2" max="2" width="3.140625" customWidth="1"/>
    <col min="3" max="3" width="30.7109375" customWidth="1"/>
    <col min="7" max="7" width="13.7109375" customWidth="1"/>
    <col min="11" max="11" width="4" customWidth="1"/>
    <col min="12" max="13" width="18.42578125" customWidth="1"/>
    <col min="14" max="16" width="9" customWidth="1"/>
    <col min="17" max="18" width="10.42578125" customWidth="1"/>
    <col min="19" max="19" width="14" customWidth="1"/>
  </cols>
  <sheetData>
    <row r="9" spans="2:19" ht="15.75" customHeight="1" x14ac:dyDescent="0.25">
      <c r="B9" s="28" t="s">
        <v>0</v>
      </c>
      <c r="C9" s="28"/>
      <c r="D9" s="28"/>
      <c r="E9" s="28"/>
      <c r="F9" s="28"/>
      <c r="G9" s="28"/>
      <c r="K9" s="27"/>
      <c r="L9" s="27"/>
      <c r="M9" s="28" t="s">
        <v>0</v>
      </c>
      <c r="N9" s="28"/>
      <c r="O9" s="28"/>
      <c r="P9" s="28"/>
      <c r="Q9" s="28"/>
      <c r="R9" s="28"/>
      <c r="S9" s="28"/>
    </row>
    <row r="10" spans="2:19" ht="24" x14ac:dyDescent="0.25">
      <c r="B10" s="28" t="s">
        <v>1</v>
      </c>
      <c r="C10" s="28"/>
      <c r="D10" s="28" t="s">
        <v>2</v>
      </c>
      <c r="E10" s="28" t="s">
        <v>3</v>
      </c>
      <c r="F10" s="2" t="s">
        <v>4</v>
      </c>
      <c r="G10" s="2" t="s">
        <v>4</v>
      </c>
      <c r="K10" s="28" t="s">
        <v>1</v>
      </c>
      <c r="L10" s="28"/>
      <c r="M10" s="28"/>
      <c r="N10" s="1" t="s">
        <v>2</v>
      </c>
      <c r="O10" s="1" t="s">
        <v>3</v>
      </c>
      <c r="P10" s="1" t="s">
        <v>14</v>
      </c>
      <c r="Q10" s="1" t="s">
        <v>15</v>
      </c>
      <c r="R10" s="1" t="s">
        <v>16</v>
      </c>
      <c r="S10" s="1" t="s">
        <v>17</v>
      </c>
    </row>
    <row r="11" spans="2:19" x14ac:dyDescent="0.25">
      <c r="B11" s="28"/>
      <c r="C11" s="28"/>
      <c r="D11" s="28"/>
      <c r="E11" s="28"/>
      <c r="F11" s="3" t="s">
        <v>5</v>
      </c>
      <c r="G11" s="4" t="s">
        <v>6</v>
      </c>
      <c r="K11" s="5">
        <v>1</v>
      </c>
      <c r="L11" s="29" t="s">
        <v>13</v>
      </c>
      <c r="M11" s="29"/>
      <c r="N11" s="14"/>
      <c r="O11" s="14"/>
      <c r="P11" s="14"/>
      <c r="Q11" s="14"/>
      <c r="R11" s="14"/>
      <c r="S11" s="14"/>
    </row>
    <row r="12" spans="2:19" ht="36.75" customHeight="1" x14ac:dyDescent="0.25">
      <c r="B12" s="10">
        <v>1</v>
      </c>
      <c r="C12" s="10" t="s">
        <v>7</v>
      </c>
      <c r="D12" s="11"/>
      <c r="E12" s="11"/>
      <c r="F12" s="11"/>
      <c r="G12" s="11"/>
      <c r="K12" s="13"/>
      <c r="L12" s="23" t="s">
        <v>18</v>
      </c>
      <c r="M12" s="23"/>
      <c r="N12" s="6" t="s">
        <v>9</v>
      </c>
      <c r="O12" s="6">
        <v>12</v>
      </c>
      <c r="P12" s="6">
        <v>1</v>
      </c>
      <c r="Q12" s="6">
        <v>33.33</v>
      </c>
      <c r="R12" s="15">
        <v>15856</v>
      </c>
      <c r="S12" s="15">
        <f>+O12*R12</f>
        <v>190272</v>
      </c>
    </row>
    <row r="13" spans="2:19" ht="36.75" customHeight="1" x14ac:dyDescent="0.25">
      <c r="B13" s="7"/>
      <c r="C13" s="12" t="s">
        <v>8</v>
      </c>
      <c r="D13" s="6" t="s">
        <v>9</v>
      </c>
      <c r="E13" s="6">
        <v>12</v>
      </c>
      <c r="F13" s="30">
        <f>+G13/12</f>
        <v>110039.88599999998</v>
      </c>
      <c r="G13" s="31">
        <f>+S38</f>
        <v>1320478.6319999998</v>
      </c>
      <c r="K13" s="13"/>
      <c r="L13" s="23" t="s">
        <v>19</v>
      </c>
      <c r="M13" s="23"/>
      <c r="N13" s="6" t="s">
        <v>9</v>
      </c>
      <c r="O13" s="6">
        <v>12</v>
      </c>
      <c r="P13" s="6">
        <v>1</v>
      </c>
      <c r="Q13" s="6">
        <v>100</v>
      </c>
      <c r="R13" s="15">
        <v>17617.5</v>
      </c>
      <c r="S13" s="15">
        <f>+O13*R13</f>
        <v>211410</v>
      </c>
    </row>
    <row r="14" spans="2:19" ht="15.75" customHeight="1" x14ac:dyDescent="0.25">
      <c r="B14" s="18"/>
      <c r="C14" s="18"/>
      <c r="D14" s="20" t="s">
        <v>10</v>
      </c>
      <c r="E14" s="20"/>
      <c r="F14" s="32">
        <f>+F13</f>
        <v>110039.88599999998</v>
      </c>
      <c r="G14" s="32">
        <f>+G13</f>
        <v>1320478.6319999998</v>
      </c>
      <c r="K14" s="13"/>
      <c r="L14" s="23" t="s">
        <v>20</v>
      </c>
      <c r="M14" s="23"/>
      <c r="N14" s="6" t="s">
        <v>9</v>
      </c>
      <c r="O14" s="6">
        <v>12</v>
      </c>
      <c r="P14" s="6">
        <v>1</v>
      </c>
      <c r="Q14" s="6">
        <v>100</v>
      </c>
      <c r="R14" s="15">
        <v>11745</v>
      </c>
      <c r="S14" s="15">
        <f>+O14*R14</f>
        <v>140940</v>
      </c>
    </row>
    <row r="15" spans="2:19" ht="15.75" customHeight="1" x14ac:dyDescent="0.25">
      <c r="B15" s="19"/>
      <c r="C15" s="18"/>
      <c r="D15" s="20" t="s">
        <v>11</v>
      </c>
      <c r="E15" s="20"/>
      <c r="F15" s="32">
        <f>+F14*0.18</f>
        <v>19807.179479999995</v>
      </c>
      <c r="G15" s="32">
        <f>+G14*0.18</f>
        <v>237686.15375999996</v>
      </c>
      <c r="K15" s="8">
        <v>2</v>
      </c>
      <c r="L15" s="26" t="s">
        <v>21</v>
      </c>
      <c r="M15" s="26"/>
      <c r="N15" s="16"/>
      <c r="O15" s="16"/>
      <c r="P15" s="16"/>
      <c r="Q15" s="16"/>
      <c r="R15" s="16"/>
      <c r="S15" s="16"/>
    </row>
    <row r="16" spans="2:19" ht="24" customHeight="1" x14ac:dyDescent="0.25">
      <c r="B16" s="19"/>
      <c r="C16" s="18"/>
      <c r="D16" s="21" t="s">
        <v>12</v>
      </c>
      <c r="E16" s="21"/>
      <c r="F16" s="21"/>
      <c r="G16" s="9">
        <f>+G15+G14</f>
        <v>1558164.7857599996</v>
      </c>
      <c r="K16" s="22"/>
      <c r="L16" s="23" t="s">
        <v>22</v>
      </c>
      <c r="M16" s="23"/>
      <c r="N16" s="25" t="s">
        <v>24</v>
      </c>
      <c r="O16" s="25">
        <v>1</v>
      </c>
      <c r="P16" s="25">
        <v>1</v>
      </c>
      <c r="Q16" s="25">
        <v>100</v>
      </c>
      <c r="R16" s="24">
        <v>186977.5</v>
      </c>
      <c r="S16" s="24">
        <f>+O16*R16</f>
        <v>186977.5</v>
      </c>
    </row>
    <row r="17" spans="11:19" x14ac:dyDescent="0.25">
      <c r="K17" s="22"/>
      <c r="L17" s="23" t="s">
        <v>23</v>
      </c>
      <c r="M17" s="23"/>
      <c r="N17" s="25"/>
      <c r="O17" s="25"/>
      <c r="P17" s="25"/>
      <c r="Q17" s="25"/>
      <c r="R17" s="24"/>
      <c r="S17" s="24"/>
    </row>
    <row r="18" spans="11:19" ht="24" customHeight="1" x14ac:dyDescent="0.25">
      <c r="K18" s="13"/>
      <c r="L18" s="23" t="s">
        <v>25</v>
      </c>
      <c r="M18" s="23"/>
      <c r="N18" s="6" t="s">
        <v>24</v>
      </c>
      <c r="O18" s="6">
        <v>1</v>
      </c>
      <c r="P18" s="6">
        <v>1</v>
      </c>
      <c r="Q18" s="6">
        <v>100</v>
      </c>
      <c r="R18" s="15">
        <v>11460</v>
      </c>
      <c r="S18" s="15">
        <f>+R18*O18</f>
        <v>11460</v>
      </c>
    </row>
    <row r="19" spans="11:19" ht="24" customHeight="1" x14ac:dyDescent="0.25">
      <c r="K19" s="22"/>
      <c r="L19" s="23" t="s">
        <v>26</v>
      </c>
      <c r="M19" s="23"/>
      <c r="N19" s="25" t="s">
        <v>9</v>
      </c>
      <c r="O19" s="25">
        <v>12</v>
      </c>
      <c r="P19" s="25">
        <v>1</v>
      </c>
      <c r="Q19" s="25">
        <v>100</v>
      </c>
      <c r="R19" s="24">
        <v>18122.5</v>
      </c>
      <c r="S19" s="24">
        <f>+R19*O19</f>
        <v>217470</v>
      </c>
    </row>
    <row r="20" spans="11:19" ht="24" customHeight="1" x14ac:dyDescent="0.25">
      <c r="K20" s="22"/>
      <c r="L20" s="23" t="s">
        <v>27</v>
      </c>
      <c r="M20" s="23"/>
      <c r="N20" s="25"/>
      <c r="O20" s="25"/>
      <c r="P20" s="25"/>
      <c r="Q20" s="25"/>
      <c r="R20" s="24"/>
      <c r="S20" s="24"/>
    </row>
    <row r="21" spans="11:19" x14ac:dyDescent="0.25">
      <c r="K21" s="13"/>
      <c r="L21" s="23" t="s">
        <v>28</v>
      </c>
      <c r="M21" s="23"/>
      <c r="N21" s="6" t="s">
        <v>24</v>
      </c>
      <c r="O21" s="6">
        <v>1</v>
      </c>
      <c r="P21" s="6">
        <v>1</v>
      </c>
      <c r="Q21" s="6">
        <v>100</v>
      </c>
      <c r="R21" s="15">
        <v>17952</v>
      </c>
      <c r="S21" s="15">
        <f>+R21*O21</f>
        <v>17952</v>
      </c>
    </row>
    <row r="22" spans="11:19" x14ac:dyDescent="0.25">
      <c r="K22" s="13"/>
      <c r="L22" s="23" t="s">
        <v>29</v>
      </c>
      <c r="M22" s="23"/>
      <c r="N22" s="6" t="s">
        <v>24</v>
      </c>
      <c r="O22" s="6">
        <v>1</v>
      </c>
      <c r="P22" s="6">
        <v>1</v>
      </c>
      <c r="Q22" s="6">
        <v>100</v>
      </c>
      <c r="R22" s="15">
        <v>13040</v>
      </c>
      <c r="S22" s="15">
        <f>+R22*O22</f>
        <v>13040</v>
      </c>
    </row>
    <row r="23" spans="11:19" x14ac:dyDescent="0.25">
      <c r="K23" s="8">
        <v>3</v>
      </c>
      <c r="L23" s="26" t="s">
        <v>30</v>
      </c>
      <c r="M23" s="26"/>
      <c r="N23" s="16"/>
      <c r="O23" s="16"/>
      <c r="P23" s="16"/>
      <c r="Q23" s="16"/>
      <c r="R23" s="16"/>
      <c r="S23" s="16"/>
    </row>
    <row r="24" spans="11:19" x14ac:dyDescent="0.25">
      <c r="K24" s="13"/>
      <c r="L24" s="23" t="s">
        <v>31</v>
      </c>
      <c r="M24" s="23"/>
      <c r="N24" s="6" t="s">
        <v>9</v>
      </c>
      <c r="O24" s="6">
        <v>12</v>
      </c>
      <c r="P24" s="6">
        <v>1</v>
      </c>
      <c r="Q24" s="6">
        <v>100</v>
      </c>
      <c r="R24" s="15">
        <v>6300</v>
      </c>
      <c r="S24" s="15">
        <f>+R24*O24</f>
        <v>75600</v>
      </c>
    </row>
    <row r="25" spans="11:19" x14ac:dyDescent="0.25">
      <c r="K25" s="8">
        <v>4</v>
      </c>
      <c r="L25" s="26" t="s">
        <v>32</v>
      </c>
      <c r="M25" s="26"/>
      <c r="N25" s="16"/>
      <c r="O25" s="16"/>
      <c r="P25" s="16"/>
      <c r="Q25" s="16"/>
      <c r="R25" s="16"/>
      <c r="S25" s="16"/>
    </row>
    <row r="26" spans="11:19" x14ac:dyDescent="0.25">
      <c r="K26" s="13"/>
      <c r="L26" s="23" t="s">
        <v>33</v>
      </c>
      <c r="M26" s="23"/>
      <c r="N26" s="6" t="s">
        <v>9</v>
      </c>
      <c r="O26" s="6">
        <v>12</v>
      </c>
      <c r="P26" s="6">
        <v>1</v>
      </c>
      <c r="Q26" s="6">
        <v>100</v>
      </c>
      <c r="R26" s="15">
        <v>362.85</v>
      </c>
      <c r="S26" s="15">
        <f>+R26*O26</f>
        <v>4354.2000000000007</v>
      </c>
    </row>
    <row r="27" spans="11:19" x14ac:dyDescent="0.25">
      <c r="K27" s="13"/>
      <c r="L27" s="23" t="s">
        <v>34</v>
      </c>
      <c r="M27" s="23"/>
      <c r="N27" s="6" t="s">
        <v>9</v>
      </c>
      <c r="O27" s="6">
        <v>12</v>
      </c>
      <c r="P27" s="6">
        <v>1</v>
      </c>
      <c r="Q27" s="6">
        <v>100</v>
      </c>
      <c r="R27" s="15">
        <v>362.85</v>
      </c>
      <c r="S27" s="15">
        <f t="shared" ref="S27" si="0">+R27*O27</f>
        <v>4354.2000000000007</v>
      </c>
    </row>
    <row r="28" spans="11:19" x14ac:dyDescent="0.25">
      <c r="K28" s="13"/>
      <c r="L28" s="23" t="s">
        <v>35</v>
      </c>
      <c r="M28" s="23"/>
      <c r="N28" s="6" t="s">
        <v>9</v>
      </c>
      <c r="O28" s="6">
        <v>12</v>
      </c>
      <c r="P28" s="6">
        <v>1</v>
      </c>
      <c r="Q28" s="6">
        <v>100</v>
      </c>
      <c r="R28" s="15">
        <f>+S28/12</f>
        <v>107.42666666666666</v>
      </c>
      <c r="S28" s="15">
        <v>1289.1199999999999</v>
      </c>
    </row>
    <row r="29" spans="11:19" x14ac:dyDescent="0.25">
      <c r="K29" s="13"/>
      <c r="L29" s="23" t="s">
        <v>36</v>
      </c>
      <c r="M29" s="23"/>
      <c r="N29" s="6" t="s">
        <v>9</v>
      </c>
      <c r="O29" s="6">
        <v>12</v>
      </c>
      <c r="P29" s="6">
        <v>1</v>
      </c>
      <c r="Q29" s="6">
        <v>100</v>
      </c>
      <c r="R29" s="15">
        <f t="shared" ref="R29:R30" si="1">+S29/12</f>
        <v>82.225000000000009</v>
      </c>
      <c r="S29" s="15">
        <v>986.7</v>
      </c>
    </row>
    <row r="30" spans="11:19" ht="24" customHeight="1" x14ac:dyDescent="0.25">
      <c r="K30" s="13"/>
      <c r="L30" s="23" t="s">
        <v>37</v>
      </c>
      <c r="M30" s="23"/>
      <c r="N30" s="6" t="s">
        <v>9</v>
      </c>
      <c r="O30" s="6">
        <v>12</v>
      </c>
      <c r="P30" s="6">
        <v>1</v>
      </c>
      <c r="Q30" s="6">
        <v>100</v>
      </c>
      <c r="R30" s="15">
        <f t="shared" si="1"/>
        <v>552.76166666666666</v>
      </c>
      <c r="S30" s="15">
        <v>6633.14</v>
      </c>
    </row>
    <row r="31" spans="11:19" x14ac:dyDescent="0.25">
      <c r="K31" s="8">
        <v>5</v>
      </c>
      <c r="L31" s="26" t="s">
        <v>38</v>
      </c>
      <c r="M31" s="26"/>
      <c r="N31" s="16"/>
      <c r="O31" s="16"/>
      <c r="P31" s="16"/>
      <c r="Q31" s="16"/>
      <c r="R31" s="16"/>
      <c r="S31" s="16"/>
    </row>
    <row r="32" spans="11:19" ht="24" customHeight="1" x14ac:dyDescent="0.25">
      <c r="K32" s="22"/>
      <c r="L32" s="23" t="s">
        <v>39</v>
      </c>
      <c r="M32" s="23"/>
      <c r="N32" s="25" t="s">
        <v>24</v>
      </c>
      <c r="O32" s="25">
        <v>1</v>
      </c>
      <c r="P32" s="25">
        <v>3</v>
      </c>
      <c r="Q32" s="25">
        <v>100</v>
      </c>
      <c r="R32" s="24">
        <v>100</v>
      </c>
      <c r="S32" s="24">
        <f>+R32*P32</f>
        <v>300</v>
      </c>
    </row>
    <row r="33" spans="11:19" x14ac:dyDescent="0.25">
      <c r="K33" s="22"/>
      <c r="L33" s="23" t="s">
        <v>40</v>
      </c>
      <c r="M33" s="23"/>
      <c r="N33" s="25"/>
      <c r="O33" s="25"/>
      <c r="P33" s="25"/>
      <c r="Q33" s="25"/>
      <c r="R33" s="24"/>
      <c r="S33" s="24"/>
    </row>
    <row r="34" spans="11:19" ht="48" customHeight="1" x14ac:dyDescent="0.25">
      <c r="K34" s="22"/>
      <c r="L34" s="23" t="s">
        <v>41</v>
      </c>
      <c r="M34" s="23"/>
      <c r="N34" s="17"/>
      <c r="O34" s="17"/>
      <c r="P34" s="17"/>
      <c r="Q34" s="17"/>
      <c r="R34" s="24">
        <v>17360</v>
      </c>
      <c r="S34" s="24">
        <f>+R34*P35</f>
        <v>17360</v>
      </c>
    </row>
    <row r="35" spans="11:19" x14ac:dyDescent="0.25">
      <c r="K35" s="22"/>
      <c r="L35" s="23" t="s">
        <v>42</v>
      </c>
      <c r="M35" s="23"/>
      <c r="N35" s="6" t="s">
        <v>24</v>
      </c>
      <c r="O35" s="6">
        <v>1</v>
      </c>
      <c r="P35" s="6">
        <v>1</v>
      </c>
      <c r="Q35" s="6">
        <v>100</v>
      </c>
      <c r="R35" s="24"/>
      <c r="S35" s="24"/>
    </row>
    <row r="36" spans="11:19" x14ac:dyDescent="0.25">
      <c r="K36" s="18"/>
      <c r="L36" s="18"/>
      <c r="M36" s="18"/>
      <c r="N36" s="20" t="s">
        <v>43</v>
      </c>
      <c r="O36" s="20"/>
      <c r="P36" s="20"/>
      <c r="Q36" s="20"/>
      <c r="R36" s="9">
        <f>SUM(R12:R34)</f>
        <v>317998.61333333328</v>
      </c>
      <c r="S36" s="9">
        <f>SUM(S12:S34)</f>
        <v>1100398.8599999999</v>
      </c>
    </row>
    <row r="37" spans="11:19" x14ac:dyDescent="0.25">
      <c r="K37" s="19"/>
      <c r="L37" s="19"/>
      <c r="M37" s="18"/>
      <c r="N37" s="20" t="s">
        <v>44</v>
      </c>
      <c r="O37" s="20"/>
      <c r="P37" s="20"/>
      <c r="Q37" s="20"/>
      <c r="R37" s="9">
        <f>+R36*0.2</f>
        <v>63599.722666666661</v>
      </c>
      <c r="S37" s="9">
        <f>+S36*0.2</f>
        <v>220079.772</v>
      </c>
    </row>
    <row r="38" spans="11:19" x14ac:dyDescent="0.25">
      <c r="K38" s="19"/>
      <c r="L38" s="19"/>
      <c r="M38" s="18"/>
      <c r="N38" s="20" t="s">
        <v>10</v>
      </c>
      <c r="O38" s="20"/>
      <c r="P38" s="20"/>
      <c r="Q38" s="20"/>
      <c r="R38" s="9">
        <f>+R36+R37</f>
        <v>381598.33599999995</v>
      </c>
      <c r="S38" s="9">
        <f>+S36+S37</f>
        <v>1320478.6319999998</v>
      </c>
    </row>
    <row r="39" spans="11:19" x14ac:dyDescent="0.25">
      <c r="K39" s="19"/>
      <c r="L39" s="19"/>
      <c r="M39" s="18"/>
      <c r="N39" s="20" t="s">
        <v>11</v>
      </c>
      <c r="O39" s="20"/>
      <c r="P39" s="20"/>
      <c r="Q39" s="20"/>
      <c r="R39" s="9">
        <f>+R38*0.18</f>
        <v>68687.700479999985</v>
      </c>
      <c r="S39" s="9">
        <f>+S38*0.18</f>
        <v>237686.15375999996</v>
      </c>
    </row>
    <row r="40" spans="11:19" x14ac:dyDescent="0.25">
      <c r="K40" s="19"/>
      <c r="L40" s="19"/>
      <c r="M40" s="18"/>
      <c r="N40" s="21" t="s">
        <v>12</v>
      </c>
      <c r="O40" s="21"/>
      <c r="P40" s="21"/>
      <c r="Q40" s="21"/>
      <c r="R40" s="21"/>
      <c r="S40" s="9">
        <f>+S39+S38</f>
        <v>1558164.7857599996</v>
      </c>
    </row>
  </sheetData>
  <mergeCells count="66">
    <mergeCell ref="B9:G9"/>
    <mergeCell ref="B10:C11"/>
    <mergeCell ref="D10:D11"/>
    <mergeCell ref="E10:E11"/>
    <mergeCell ref="B14:C16"/>
    <mergeCell ref="D14:E14"/>
    <mergeCell ref="D15:E15"/>
    <mergeCell ref="D16:F16"/>
    <mergeCell ref="K9:L9"/>
    <mergeCell ref="M9:S9"/>
    <mergeCell ref="K10:M10"/>
    <mergeCell ref="L11:M11"/>
    <mergeCell ref="L12:M12"/>
    <mergeCell ref="L13:M13"/>
    <mergeCell ref="L14:M14"/>
    <mergeCell ref="L15:M15"/>
    <mergeCell ref="K16:K17"/>
    <mergeCell ref="L16:M16"/>
    <mergeCell ref="L17:M17"/>
    <mergeCell ref="S16:S17"/>
    <mergeCell ref="L18:M18"/>
    <mergeCell ref="K19:K20"/>
    <mergeCell ref="L19:M19"/>
    <mergeCell ref="L20:M20"/>
    <mergeCell ref="N19:N20"/>
    <mergeCell ref="O19:O20"/>
    <mergeCell ref="P19:P20"/>
    <mergeCell ref="Q19:Q20"/>
    <mergeCell ref="R19:R20"/>
    <mergeCell ref="S19:S20"/>
    <mergeCell ref="N16:N17"/>
    <mergeCell ref="O16:O17"/>
    <mergeCell ref="P16:P17"/>
    <mergeCell ref="Q16:Q17"/>
    <mergeCell ref="R16:R17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K32:K33"/>
    <mergeCell ref="L32:M32"/>
    <mergeCell ref="L33:M33"/>
    <mergeCell ref="N32:N33"/>
    <mergeCell ref="O32:O33"/>
    <mergeCell ref="P32:P33"/>
    <mergeCell ref="Q32:Q33"/>
    <mergeCell ref="R32:R33"/>
    <mergeCell ref="S32:S33"/>
    <mergeCell ref="K34:K35"/>
    <mergeCell ref="L34:M34"/>
    <mergeCell ref="L35:M35"/>
    <mergeCell ref="R34:R35"/>
    <mergeCell ref="S34:S35"/>
    <mergeCell ref="K36:M40"/>
    <mergeCell ref="N36:Q36"/>
    <mergeCell ref="N37:Q37"/>
    <mergeCell ref="N38:Q38"/>
    <mergeCell ref="N39:Q39"/>
    <mergeCell ref="N40:R40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Zorrilla</dc:creator>
  <cp:lastModifiedBy>Danny Zorrilla</cp:lastModifiedBy>
  <dcterms:created xsi:type="dcterms:W3CDTF">2022-07-12T16:30:52Z</dcterms:created>
  <dcterms:modified xsi:type="dcterms:W3CDTF">2022-07-21T02:54:35Z</dcterms:modified>
</cp:coreProperties>
</file>