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00_WORK\O019_PERU\02-Clientes-Prospectos\OHLA\Plan del Buen Vecino-Lacramarca_2022\Actualizaciones\"/>
    </mc:Choice>
  </mc:AlternateContent>
  <xr:revisionPtr revIDLastSave="0" documentId="13_ncr:1_{03A004AA-3398-4539-8F24-88BD252BF639}" xr6:coauthVersionLast="47" xr6:coauthVersionMax="47" xr10:uidLastSave="{00000000-0000-0000-0000-000000000000}"/>
  <bookViews>
    <workbookView xWindow="-120" yWindow="-120" windowWidth="20730" windowHeight="11160" xr2:uid="{C18F2975-1D49-764F-9D02-A9259D1F3228}"/>
  </bookViews>
  <sheets>
    <sheet name="CasmaV4" sheetId="1" r:id="rId1"/>
  </sheets>
  <externalReferences>
    <externalReference r:id="rId2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1" l="1"/>
  <c r="E16" i="1"/>
  <c r="F16" i="1" s="1"/>
  <c r="F15" i="1"/>
  <c r="F14" i="1"/>
  <c r="F17" i="1"/>
  <c r="E19" i="1"/>
  <c r="F19" i="1" s="1"/>
  <c r="E18" i="1"/>
  <c r="F18" i="1" s="1"/>
  <c r="E5" i="1"/>
  <c r="F5" i="1" s="1"/>
  <c r="F6" i="1"/>
  <c r="F20" i="1"/>
  <c r="D13" i="1"/>
  <c r="F13" i="1" s="1"/>
  <c r="F10" i="1"/>
  <c r="F9" i="1"/>
  <c r="F8" i="1"/>
  <c r="F7" i="1"/>
  <c r="F11" i="1" l="1"/>
  <c r="F22" i="1" s="1"/>
  <c r="F3" i="1"/>
  <c r="F24" i="1" l="1"/>
  <c r="F26" i="1" l="1"/>
</calcChain>
</file>

<file path=xl/sharedStrings.xml><?xml version="1.0" encoding="utf-8"?>
<sst xmlns="http://schemas.openxmlformats.org/spreadsheetml/2006/main" count="45" uniqueCount="33">
  <si>
    <t>Item</t>
  </si>
  <si>
    <t>Descripción</t>
  </si>
  <si>
    <t>Und</t>
  </si>
  <si>
    <t>Cant</t>
  </si>
  <si>
    <t>PU</t>
  </si>
  <si>
    <t>Total</t>
  </si>
  <si>
    <t>Personal</t>
  </si>
  <si>
    <t>Coordinador RC</t>
  </si>
  <si>
    <t xml:space="preserve">Mes </t>
  </si>
  <si>
    <t xml:space="preserve">Relacionista comunitario I </t>
  </si>
  <si>
    <t xml:space="preserve">Relacionista comunitario II  </t>
  </si>
  <si>
    <t>Relacionista comunitario III</t>
  </si>
  <si>
    <t>Comunicador</t>
  </si>
  <si>
    <t>Gastos operativos</t>
  </si>
  <si>
    <t>Glb</t>
  </si>
  <si>
    <t>Unidad</t>
  </si>
  <si>
    <t>COSTO DIRECTO</t>
  </si>
  <si>
    <t>UTILIDADES SUBCONTRATISTA</t>
  </si>
  <si>
    <t>SUBTOTAL COSTOS</t>
  </si>
  <si>
    <t>IGV</t>
  </si>
  <si>
    <t>PRESUPUESTO TOTAL DEL PROYECTO</t>
  </si>
  <si>
    <t>Nota explicativa sobre el presupuesto :</t>
  </si>
  <si>
    <t>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</si>
  <si>
    <t>Movilidad, combustible, repuestos  (Lacramarca)</t>
  </si>
  <si>
    <t>Gastos implementación medidas anti COVID (Lacramarca)</t>
  </si>
  <si>
    <t>Seguros SCTR  (Lacramarca)</t>
  </si>
  <si>
    <t>Lacramarca</t>
  </si>
  <si>
    <t>Jefe de proyecto</t>
  </si>
  <si>
    <t>Hospedaje profesionales</t>
  </si>
  <si>
    <t>Alimentación profesionales</t>
  </si>
  <si>
    <t>Materiales y herramientas de trabajo (Lacramarca)</t>
  </si>
  <si>
    <t>EPPs (Lacramarca)</t>
  </si>
  <si>
    <t>Equipos informáticos, audiovisuales, impresiones y otros (Lacramarca)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</si>
</sst>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43" fontId="3" fillId="0" borderId="1" xfId="1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Fill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5" fillId="0" borderId="1" xfId="0" applyFont="1" applyBorder="1" applyAlignment="1">
      <alignment wrapText="1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43" fontId="6" fillId="0" borderId="1" xfId="1" applyFont="1" applyBorder="1"/>
    <xf numFmtId="0" fontId="6" fillId="4" borderId="1" xfId="0" applyFont="1" applyFill="1" applyBorder="1" applyAlignment="1">
      <alignment horizontal="center"/>
    </xf>
    <xf numFmtId="43" fontId="6" fillId="4" borderId="1" xfId="1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center"/>
    </xf>
    <xf numFmtId="43" fontId="3" fillId="0" borderId="1" xfId="1" applyFont="1" applyFill="1" applyBorder="1" applyAlignment="1"/>
    <xf numFmtId="43" fontId="3" fillId="0" borderId="0" xfId="0" applyNumberFormat="1" applyFont="1"/>
    <xf numFmtId="3" fontId="3" fillId="0" borderId="0" xfId="0" applyNumberFormat="1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12EA-17E0-4141-9F21-9E157A01C0B1}">
  <dimension ref="A2:G30"/>
  <sheetViews>
    <sheetView tabSelected="1" view="pageLayout" zoomScale="110" zoomScaleNormal="109" zoomScalePageLayoutView="110" workbookViewId="0">
      <selection activeCell="E7" sqref="E7"/>
    </sheetView>
  </sheetViews>
  <sheetFormatPr baseColWidth="10" defaultColWidth="11.42578125" defaultRowHeight="12" x14ac:dyDescent="0.2"/>
  <cols>
    <col min="1" max="1" width="7.7109375" style="3" customWidth="1"/>
    <col min="2" max="2" width="33.7109375" style="25" customWidth="1"/>
    <col min="3" max="3" width="8.5703125" style="3" customWidth="1"/>
    <col min="4" max="4" width="4" style="3" customWidth="1"/>
    <col min="5" max="16384" width="11.42578125" style="3"/>
  </cols>
  <sheetData>
    <row r="2" spans="1:7" x14ac:dyDescent="0.2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x14ac:dyDescent="0.2">
      <c r="A3" s="4"/>
      <c r="B3" s="5" t="s">
        <v>6</v>
      </c>
      <c r="C3" s="6"/>
      <c r="D3" s="6"/>
      <c r="E3" s="7"/>
      <c r="F3" s="7">
        <f>SUM(F5:F10)</f>
        <v>763698</v>
      </c>
    </row>
    <row r="4" spans="1:7" x14ac:dyDescent="0.2">
      <c r="A4" s="6"/>
      <c r="B4" s="8" t="s">
        <v>26</v>
      </c>
      <c r="C4" s="6"/>
      <c r="D4" s="6"/>
      <c r="E4" s="7"/>
      <c r="F4" s="7"/>
    </row>
    <row r="5" spans="1:7" x14ac:dyDescent="0.2">
      <c r="A5" s="30">
        <v>1</v>
      </c>
      <c r="B5" s="27" t="s">
        <v>27</v>
      </c>
      <c r="C5" s="32" t="s">
        <v>8</v>
      </c>
      <c r="D5" s="33">
        <v>13</v>
      </c>
      <c r="E5" s="31">
        <f>1670*7</f>
        <v>11690</v>
      </c>
      <c r="F5" s="31">
        <f>E5*D5</f>
        <v>151970</v>
      </c>
    </row>
    <row r="6" spans="1:7" x14ac:dyDescent="0.2">
      <c r="A6" s="26">
        <v>2</v>
      </c>
      <c r="B6" s="27" t="s">
        <v>7</v>
      </c>
      <c r="C6" s="28" t="s">
        <v>8</v>
      </c>
      <c r="D6" s="28">
        <v>13</v>
      </c>
      <c r="E6" s="29">
        <v>13838</v>
      </c>
      <c r="F6" s="29">
        <f>D6*E6</f>
        <v>179894</v>
      </c>
    </row>
    <row r="7" spans="1:7" x14ac:dyDescent="0.2">
      <c r="A7" s="9">
        <v>3</v>
      </c>
      <c r="B7" s="10" t="s">
        <v>9</v>
      </c>
      <c r="C7" s="11" t="s">
        <v>8</v>
      </c>
      <c r="D7" s="11">
        <v>13</v>
      </c>
      <c r="E7" s="12">
        <v>8304.5</v>
      </c>
      <c r="F7" s="12">
        <f t="shared" ref="F7:F10" si="0">D7*E7</f>
        <v>107958.5</v>
      </c>
    </row>
    <row r="8" spans="1:7" x14ac:dyDescent="0.2">
      <c r="A8" s="9">
        <v>4</v>
      </c>
      <c r="B8" s="10" t="s">
        <v>10</v>
      </c>
      <c r="C8" s="11" t="s">
        <v>8</v>
      </c>
      <c r="D8" s="11">
        <v>13</v>
      </c>
      <c r="E8" s="12">
        <v>8304.5</v>
      </c>
      <c r="F8" s="12">
        <f t="shared" si="0"/>
        <v>107958.5</v>
      </c>
    </row>
    <row r="9" spans="1:7" x14ac:dyDescent="0.2">
      <c r="A9" s="9">
        <v>5</v>
      </c>
      <c r="B9" s="10" t="s">
        <v>11</v>
      </c>
      <c r="C9" s="11" t="s">
        <v>8</v>
      </c>
      <c r="D9" s="11">
        <v>13</v>
      </c>
      <c r="E9" s="12">
        <v>8304.5</v>
      </c>
      <c r="F9" s="12">
        <f t="shared" si="0"/>
        <v>107958.5</v>
      </c>
    </row>
    <row r="10" spans="1:7" x14ac:dyDescent="0.2">
      <c r="A10" s="9">
        <v>6</v>
      </c>
      <c r="B10" s="10" t="s">
        <v>12</v>
      </c>
      <c r="C10" s="11" t="s">
        <v>8</v>
      </c>
      <c r="D10" s="11">
        <v>13</v>
      </c>
      <c r="E10" s="12">
        <v>8304.5</v>
      </c>
      <c r="F10" s="12">
        <f t="shared" si="0"/>
        <v>107958.5</v>
      </c>
    </row>
    <row r="11" spans="1:7" x14ac:dyDescent="0.2">
      <c r="A11" s="4"/>
      <c r="B11" s="8" t="s">
        <v>13</v>
      </c>
      <c r="C11" s="6"/>
      <c r="D11" s="6"/>
      <c r="E11" s="7"/>
      <c r="F11" s="7">
        <f>SUM(F13:F20)</f>
        <v>371645</v>
      </c>
    </row>
    <row r="12" spans="1:7" x14ac:dyDescent="0.2">
      <c r="A12" s="6"/>
      <c r="B12" s="8" t="s">
        <v>26</v>
      </c>
      <c r="C12" s="6"/>
      <c r="D12" s="6"/>
      <c r="E12" s="7"/>
      <c r="F12" s="7"/>
    </row>
    <row r="13" spans="1:7" ht="14.1" customHeight="1" x14ac:dyDescent="0.2">
      <c r="A13" s="34">
        <v>7</v>
      </c>
      <c r="B13" s="10" t="s">
        <v>29</v>
      </c>
      <c r="C13" s="11" t="s">
        <v>15</v>
      </c>
      <c r="D13" s="11">
        <f>5*13</f>
        <v>65</v>
      </c>
      <c r="E13" s="13">
        <v>800</v>
      </c>
      <c r="F13" s="13">
        <f>D13*E13</f>
        <v>52000</v>
      </c>
      <c r="G13" s="36"/>
    </row>
    <row r="14" spans="1:7" ht="14.1" customHeight="1" x14ac:dyDescent="0.2">
      <c r="A14" s="34">
        <v>8</v>
      </c>
      <c r="B14" s="10" t="s">
        <v>28</v>
      </c>
      <c r="C14" s="11" t="s">
        <v>15</v>
      </c>
      <c r="D14" s="11">
        <v>65</v>
      </c>
      <c r="E14" s="13">
        <v>800</v>
      </c>
      <c r="F14" s="13">
        <f>D14*E14</f>
        <v>52000</v>
      </c>
      <c r="G14" s="36"/>
    </row>
    <row r="15" spans="1:7" ht="24" customHeight="1" x14ac:dyDescent="0.2">
      <c r="A15" s="34">
        <v>9</v>
      </c>
      <c r="B15" s="46" t="s">
        <v>23</v>
      </c>
      <c r="C15" s="15" t="s">
        <v>8</v>
      </c>
      <c r="D15" s="16">
        <v>13</v>
      </c>
      <c r="E15" s="17">
        <v>8000</v>
      </c>
      <c r="F15" s="13">
        <f>D15*E15</f>
        <v>104000</v>
      </c>
      <c r="G15" s="36"/>
    </row>
    <row r="16" spans="1:7" ht="25.5" customHeight="1" x14ac:dyDescent="0.2">
      <c r="A16" s="34">
        <v>10</v>
      </c>
      <c r="B16" s="46" t="s">
        <v>30</v>
      </c>
      <c r="C16" s="15" t="s">
        <v>8</v>
      </c>
      <c r="D16" s="16">
        <v>13</v>
      </c>
      <c r="E16" s="17">
        <f>1000+792+1520</f>
        <v>3312</v>
      </c>
      <c r="F16" s="13">
        <f>D16*E16</f>
        <v>43056</v>
      </c>
      <c r="G16" s="36"/>
    </row>
    <row r="17" spans="1:7" ht="14.25" customHeight="1" x14ac:dyDescent="0.2">
      <c r="A17" s="34">
        <v>11</v>
      </c>
      <c r="B17" s="46" t="s">
        <v>31</v>
      </c>
      <c r="C17" s="15" t="s">
        <v>8</v>
      </c>
      <c r="D17" s="16">
        <v>6</v>
      </c>
      <c r="E17" s="17">
        <v>500</v>
      </c>
      <c r="F17" s="35">
        <f>D17*E17</f>
        <v>3000</v>
      </c>
      <c r="G17" s="36"/>
    </row>
    <row r="18" spans="1:7" ht="26.25" customHeight="1" x14ac:dyDescent="0.2">
      <c r="A18" s="34">
        <v>12</v>
      </c>
      <c r="B18" s="47" t="s">
        <v>24</v>
      </c>
      <c r="C18" s="15" t="s">
        <v>8</v>
      </c>
      <c r="D18" s="16">
        <v>13</v>
      </c>
      <c r="E18" s="18">
        <f>80*6</f>
        <v>480</v>
      </c>
      <c r="F18" s="12">
        <f>D18*E18</f>
        <v>6240</v>
      </c>
      <c r="G18" s="36"/>
    </row>
    <row r="19" spans="1:7" ht="27.75" customHeight="1" x14ac:dyDescent="0.2">
      <c r="A19" s="34">
        <v>13</v>
      </c>
      <c r="B19" s="47" t="s">
        <v>32</v>
      </c>
      <c r="C19" s="11" t="s">
        <v>15</v>
      </c>
      <c r="D19" s="11">
        <v>1</v>
      </c>
      <c r="E19" s="12">
        <f>1000+600+500+800+12500+15400+62149+5140</f>
        <v>98089</v>
      </c>
      <c r="F19" s="12">
        <f>D19*E19</f>
        <v>98089</v>
      </c>
      <c r="G19" s="36"/>
    </row>
    <row r="20" spans="1:7" ht="14.1" customHeight="1" x14ac:dyDescent="0.2">
      <c r="A20" s="34">
        <v>14</v>
      </c>
      <c r="B20" s="46" t="s">
        <v>25</v>
      </c>
      <c r="C20" s="11" t="s">
        <v>14</v>
      </c>
      <c r="D20" s="11">
        <v>5</v>
      </c>
      <c r="E20" s="12">
        <v>2652</v>
      </c>
      <c r="F20" s="12">
        <f>D20*E20</f>
        <v>13260</v>
      </c>
    </row>
    <row r="22" spans="1:7" x14ac:dyDescent="0.2">
      <c r="B22" s="19" t="s">
        <v>16</v>
      </c>
      <c r="C22" s="20"/>
      <c r="D22" s="20"/>
      <c r="E22" s="20"/>
      <c r="F22" s="21">
        <f>SUM(F3,F11)</f>
        <v>1135343</v>
      </c>
      <c r="G22" s="36"/>
    </row>
    <row r="23" spans="1:7" x14ac:dyDescent="0.2">
      <c r="B23" s="14" t="s">
        <v>17</v>
      </c>
      <c r="C23" s="39"/>
      <c r="D23" s="40"/>
      <c r="E23" s="41"/>
      <c r="F23" s="12">
        <v>139698</v>
      </c>
      <c r="G23" s="36"/>
    </row>
    <row r="24" spans="1:7" x14ac:dyDescent="0.2">
      <c r="B24" s="22" t="s">
        <v>18</v>
      </c>
      <c r="C24" s="42"/>
      <c r="D24" s="43"/>
      <c r="E24" s="44"/>
      <c r="F24" s="23">
        <f>SUM(F22:F23)</f>
        <v>1275041</v>
      </c>
      <c r="G24" s="37"/>
    </row>
    <row r="25" spans="1:7" x14ac:dyDescent="0.2">
      <c r="B25" s="14" t="s">
        <v>19</v>
      </c>
      <c r="C25" s="39"/>
      <c r="D25" s="40"/>
      <c r="E25" s="41"/>
      <c r="F25" s="24">
        <f>F24*18%</f>
        <v>229507.38</v>
      </c>
    </row>
    <row r="26" spans="1:7" x14ac:dyDescent="0.2">
      <c r="B26" s="19" t="s">
        <v>20</v>
      </c>
      <c r="C26" s="20"/>
      <c r="D26" s="20"/>
      <c r="E26" s="20"/>
      <c r="F26" s="21">
        <f>SUM(F24:F25)</f>
        <v>1504548.38</v>
      </c>
    </row>
    <row r="28" spans="1:7" x14ac:dyDescent="0.2">
      <c r="C28" s="36"/>
    </row>
    <row r="29" spans="1:7" x14ac:dyDescent="0.2">
      <c r="A29" s="45" t="s">
        <v>21</v>
      </c>
      <c r="B29" s="45"/>
      <c r="C29" s="45"/>
      <c r="D29" s="45"/>
      <c r="E29" s="45"/>
      <c r="F29" s="45"/>
      <c r="G29" s="36"/>
    </row>
    <row r="30" spans="1:7" ht="167.25" customHeight="1" x14ac:dyDescent="0.2">
      <c r="A30" s="38" t="s">
        <v>22</v>
      </c>
      <c r="B30" s="38"/>
      <c r="C30" s="38"/>
      <c r="D30" s="38"/>
      <c r="E30" s="38"/>
      <c r="F30" s="38"/>
      <c r="G30" s="36"/>
    </row>
  </sheetData>
  <mergeCells count="5">
    <mergeCell ref="A30:F30"/>
    <mergeCell ref="C23:E23"/>
    <mergeCell ref="C24:E24"/>
    <mergeCell ref="C25:E25"/>
    <mergeCell ref="A29:F29"/>
  </mergeCells>
  <pageMargins left="0.7" right="0.7" top="0.75" bottom="0.75" header="0.3" footer="0.3"/>
  <pageSetup paperSize="9" orientation="portrait" r:id="rId1"/>
  <headerFooter>
    <oddHeader xml:space="preserve">&amp;C&amp;"-,Negrita"Estructura de Costos PBV - Lacramarca
Propuesta económica Insuco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CasmaV4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Diana</cp:lastModifiedBy>
  <dcterms:created xsi:type="dcterms:W3CDTF">2022-05-20T18:51:18Z</dcterms:created>
  <dcterms:modified xsi:type="dcterms:W3CDTF">2022-05-24T16:17:56Z</dcterms:modified>
</cp:coreProperties>
</file>