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juan.mireles\Downloads\"/>
    </mc:Choice>
  </mc:AlternateContent>
  <xr:revisionPtr revIDLastSave="0" documentId="13_ncr:1_{D3E0BC1E-A8D5-41AD-9996-92929C61AC2E}" xr6:coauthVersionLast="47" xr6:coauthVersionMax="47" xr10:uidLastSave="{00000000-0000-0000-0000-000000000000}"/>
  <bookViews>
    <workbookView xWindow="28680" yWindow="-120" windowWidth="29040" windowHeight="15840" activeTab="1" xr2:uid="{F7133A75-82DC-4A47-9D3F-EEE30F7470E0}"/>
  </bookViews>
  <sheets>
    <sheet name="Resumen" sheetId="38" r:id="rId1"/>
    <sheet name="Costor directo" sheetId="36" r:id="rId2"/>
    <sheet name="Hoja1" sheetId="37" state="hidden" r:id="rId3"/>
    <sheet name="Lista de Cantidades (0)" sheetId="1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__________GMP1297" localSheetId="1" hidden="1">#REF!</definedName>
    <definedName name="____________GMP1297" localSheetId="3" hidden="1">#REF!</definedName>
    <definedName name="____________GMP1297" localSheetId="0" hidden="1">#REF!</definedName>
    <definedName name="____________GMP1297" hidden="1">#REF!</definedName>
    <definedName name="____________gmp2000" localSheetId="1" hidden="1">#REF!</definedName>
    <definedName name="____________gmp2000" localSheetId="3" hidden="1">#REF!</definedName>
    <definedName name="____________gmp2000" hidden="1">#REF!</definedName>
    <definedName name="____________rox1" localSheetId="1" hidden="1">#REF!</definedName>
    <definedName name="____________rox1" localSheetId="3" hidden="1">#REF!</definedName>
    <definedName name="____________rox1" hidden="1">#REF!</definedName>
    <definedName name="____________rox2" localSheetId="1" hidden="1">#REF!</definedName>
    <definedName name="____________rox2" localSheetId="3" hidden="1">#REF!</definedName>
    <definedName name="____________rox2" hidden="1">#REF!</definedName>
    <definedName name="____________rox3" localSheetId="1" hidden="1">#REF!</definedName>
    <definedName name="____________rox3" localSheetId="3" hidden="1">#REF!</definedName>
    <definedName name="____________rox3" hidden="1">#REF!</definedName>
    <definedName name="___________GMP1297" localSheetId="1" hidden="1">#REF!</definedName>
    <definedName name="___________GMP1297" localSheetId="3" hidden="1">#REF!</definedName>
    <definedName name="___________GMP1297" hidden="1">#REF!</definedName>
    <definedName name="___________gmp2000" localSheetId="1" hidden="1">#REF!</definedName>
    <definedName name="___________gmp2000" localSheetId="3" hidden="1">#REF!</definedName>
    <definedName name="___________gmp2000" hidden="1">#REF!</definedName>
    <definedName name="___________rox1" localSheetId="1" hidden="1">#REF!</definedName>
    <definedName name="___________rox1" localSheetId="3" hidden="1">#REF!</definedName>
    <definedName name="___________rox1" hidden="1">#REF!</definedName>
    <definedName name="___________rox2" localSheetId="1" hidden="1">#REF!</definedName>
    <definedName name="___________rox2" localSheetId="3" hidden="1">#REF!</definedName>
    <definedName name="___________rox2" hidden="1">#REF!</definedName>
    <definedName name="___________rox3" localSheetId="1" hidden="1">#REF!</definedName>
    <definedName name="___________rox3" localSheetId="3" hidden="1">#REF!</definedName>
    <definedName name="___________rox3" hidden="1">#REF!</definedName>
    <definedName name="__________GMP1297" localSheetId="1" hidden="1">#REF!</definedName>
    <definedName name="__________GMP1297" localSheetId="3" hidden="1">#REF!</definedName>
    <definedName name="__________GMP1297" hidden="1">#REF!</definedName>
    <definedName name="__________gmp2000" localSheetId="1" hidden="1">#REF!</definedName>
    <definedName name="__________gmp2000" localSheetId="3" hidden="1">#REF!</definedName>
    <definedName name="__________gmp2000" hidden="1">#REF!</definedName>
    <definedName name="__________rox1" localSheetId="1" hidden="1">#REF!</definedName>
    <definedName name="__________rox1" localSheetId="3" hidden="1">#REF!</definedName>
    <definedName name="__________rox1" hidden="1">#REF!</definedName>
    <definedName name="__________rox2" localSheetId="1" hidden="1">#REF!</definedName>
    <definedName name="__________rox2" localSheetId="3" hidden="1">#REF!</definedName>
    <definedName name="__________rox2" hidden="1">#REF!</definedName>
    <definedName name="__________rox3" localSheetId="1" hidden="1">#REF!</definedName>
    <definedName name="__________rox3" localSheetId="3" hidden="1">#REF!</definedName>
    <definedName name="__________rox3" hidden="1">#REF!</definedName>
    <definedName name="_________GMP1297" localSheetId="1" hidden="1">#REF!</definedName>
    <definedName name="_________GMP1297" localSheetId="3" hidden="1">#REF!</definedName>
    <definedName name="_________GMP1297" hidden="1">#REF!</definedName>
    <definedName name="_________gmp2000" localSheetId="1" hidden="1">#REF!</definedName>
    <definedName name="_________gmp2000" localSheetId="3" hidden="1">#REF!</definedName>
    <definedName name="_________gmp2000" hidden="1">#REF!</definedName>
    <definedName name="_________rox1" localSheetId="1" hidden="1">#REF!</definedName>
    <definedName name="_________rox1" localSheetId="3" hidden="1">#REF!</definedName>
    <definedName name="_________rox1" hidden="1">#REF!</definedName>
    <definedName name="_________rox2" localSheetId="1" hidden="1">#REF!</definedName>
    <definedName name="_________rox2" localSheetId="3" hidden="1">#REF!</definedName>
    <definedName name="_________rox2" hidden="1">#REF!</definedName>
    <definedName name="_________rox3" localSheetId="1" hidden="1">#REF!</definedName>
    <definedName name="_________rox3" localSheetId="3" hidden="1">#REF!</definedName>
    <definedName name="_________rox3" hidden="1">#REF!</definedName>
    <definedName name="________GMP1297" localSheetId="1" hidden="1">#REF!</definedName>
    <definedName name="________GMP1297" localSheetId="3" hidden="1">#REF!</definedName>
    <definedName name="________GMP1297" hidden="1">#REF!</definedName>
    <definedName name="________gmp2000" localSheetId="1" hidden="1">#REF!</definedName>
    <definedName name="________gmp2000" localSheetId="3" hidden="1">#REF!</definedName>
    <definedName name="________gmp2000" hidden="1">#REF!</definedName>
    <definedName name="________rox1" localSheetId="1" hidden="1">#REF!</definedName>
    <definedName name="________rox1" localSheetId="3" hidden="1">#REF!</definedName>
    <definedName name="________rox1" hidden="1">#REF!</definedName>
    <definedName name="________rox2" localSheetId="1" hidden="1">#REF!</definedName>
    <definedName name="________rox2" localSheetId="3" hidden="1">#REF!</definedName>
    <definedName name="________rox2" hidden="1">#REF!</definedName>
    <definedName name="________rox3" localSheetId="1" hidden="1">#REF!</definedName>
    <definedName name="________rox3" localSheetId="3" hidden="1">#REF!</definedName>
    <definedName name="________rox3" hidden="1">#REF!</definedName>
    <definedName name="_______GMP1297" localSheetId="1" hidden="1">#REF!</definedName>
    <definedName name="_______GMP1297" localSheetId="3" hidden="1">#REF!</definedName>
    <definedName name="_______GMP1297" hidden="1">#REF!</definedName>
    <definedName name="_______gmp2000" localSheetId="1" hidden="1">#REF!</definedName>
    <definedName name="_______gmp2000" localSheetId="3" hidden="1">#REF!</definedName>
    <definedName name="_______gmp2000" hidden="1">#REF!</definedName>
    <definedName name="_______rox1" localSheetId="1" hidden="1">#REF!</definedName>
    <definedName name="_______rox1" localSheetId="3" hidden="1">#REF!</definedName>
    <definedName name="_______rox1" hidden="1">#REF!</definedName>
    <definedName name="_______rox2" localSheetId="1" hidden="1">#REF!</definedName>
    <definedName name="_______rox2" localSheetId="3" hidden="1">#REF!</definedName>
    <definedName name="_______rox2" hidden="1">#REF!</definedName>
    <definedName name="_______rox3" localSheetId="1" hidden="1">#REF!</definedName>
    <definedName name="_______rox3" localSheetId="3" hidden="1">#REF!</definedName>
    <definedName name="_______rox3" hidden="1">#REF!</definedName>
    <definedName name="______GMP1297" localSheetId="1" hidden="1">#REF!</definedName>
    <definedName name="______GMP1297" localSheetId="3" hidden="1">#REF!</definedName>
    <definedName name="______GMP1297" hidden="1">#REF!</definedName>
    <definedName name="______gmp2000" localSheetId="1" hidden="1">#REF!</definedName>
    <definedName name="______gmp2000" localSheetId="3" hidden="1">#REF!</definedName>
    <definedName name="______gmp2000" hidden="1">#REF!</definedName>
    <definedName name="______rox1" localSheetId="1" hidden="1">#REF!</definedName>
    <definedName name="______rox1" localSheetId="3" hidden="1">#REF!</definedName>
    <definedName name="______rox1" hidden="1">#REF!</definedName>
    <definedName name="______rox2" localSheetId="1" hidden="1">#REF!</definedName>
    <definedName name="______rox2" localSheetId="3" hidden="1">#REF!</definedName>
    <definedName name="______rox2" hidden="1">#REF!</definedName>
    <definedName name="______rox3" localSheetId="1" hidden="1">#REF!</definedName>
    <definedName name="______rox3" localSheetId="3" hidden="1">#REF!</definedName>
    <definedName name="______rox3" hidden="1">#REF!</definedName>
    <definedName name="_____GMP1297" localSheetId="1" hidden="1">#REF!</definedName>
    <definedName name="_____GMP1297" localSheetId="3" hidden="1">#REF!</definedName>
    <definedName name="_____GMP1297" hidden="1">#REF!</definedName>
    <definedName name="_____gmp2000" localSheetId="1" hidden="1">#REF!</definedName>
    <definedName name="_____gmp2000" localSheetId="3" hidden="1">#REF!</definedName>
    <definedName name="_____gmp2000" hidden="1">#REF!</definedName>
    <definedName name="_____rox1" localSheetId="1" hidden="1">#REF!</definedName>
    <definedName name="_____rox1" localSheetId="3" hidden="1">#REF!</definedName>
    <definedName name="_____rox1" hidden="1">#REF!</definedName>
    <definedName name="_____rox2" localSheetId="1" hidden="1">#REF!</definedName>
    <definedName name="_____rox2" localSheetId="3" hidden="1">#REF!</definedName>
    <definedName name="_____rox2" hidden="1">#REF!</definedName>
    <definedName name="_____rox3" localSheetId="1" hidden="1">#REF!</definedName>
    <definedName name="_____rox3" localSheetId="3" hidden="1">#REF!</definedName>
    <definedName name="_____rox3" hidden="1">#REF!</definedName>
    <definedName name="____GMP1297" localSheetId="1" hidden="1">#REF!</definedName>
    <definedName name="____GMP1297" localSheetId="3" hidden="1">#REF!</definedName>
    <definedName name="____GMP1297" hidden="1">#REF!</definedName>
    <definedName name="____gmp2000" localSheetId="1" hidden="1">#REF!</definedName>
    <definedName name="____gmp2000" localSheetId="3" hidden="1">#REF!</definedName>
    <definedName name="____gmp2000" hidden="1">#REF!</definedName>
    <definedName name="____rox1" localSheetId="1" hidden="1">#REF!</definedName>
    <definedName name="____rox1" localSheetId="3" hidden="1">#REF!</definedName>
    <definedName name="____rox1" hidden="1">#REF!</definedName>
    <definedName name="____rox2" localSheetId="1" hidden="1">#REF!</definedName>
    <definedName name="____rox2" localSheetId="3" hidden="1">#REF!</definedName>
    <definedName name="____rox2" hidden="1">#REF!</definedName>
    <definedName name="____rox3" localSheetId="1" hidden="1">#REF!</definedName>
    <definedName name="____rox3" localSheetId="3" hidden="1">#REF!</definedName>
    <definedName name="____rox3" hidden="1">#REF!</definedName>
    <definedName name="___GMP1297" localSheetId="1" hidden="1">#REF!</definedName>
    <definedName name="___GMP1297" localSheetId="3" hidden="1">#REF!</definedName>
    <definedName name="___GMP1297" hidden="1">#REF!</definedName>
    <definedName name="___gmp2000" localSheetId="1" hidden="1">#REF!</definedName>
    <definedName name="___gmp2000" localSheetId="3" hidden="1">#REF!</definedName>
    <definedName name="___gmp2000" hidden="1">#REF!</definedName>
    <definedName name="___new2" localSheetId="1" hidden="1">{#N/A,#N/A,TRUE,"Cover";#N/A,#N/A,TRUE,"Summary";#N/A,#N/A,TRUE,"Cost plan";#N/A,#N/A,TRUE,"Qualifications"}</definedName>
    <definedName name="___new2" localSheetId="3" hidden="1">{#N/A,#N/A,TRUE,"Cover";#N/A,#N/A,TRUE,"Summary";#N/A,#N/A,TRUE,"Cost plan";#N/A,#N/A,TRUE,"Qualifications"}</definedName>
    <definedName name="___new2" localSheetId="0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1" hidden="1">#REF!</definedName>
    <definedName name="___rox1" localSheetId="3" hidden="1">#REF!</definedName>
    <definedName name="___rox1" localSheetId="0" hidden="1">#REF!</definedName>
    <definedName name="___rox1" hidden="1">#REF!</definedName>
    <definedName name="___rox2" localSheetId="1" hidden="1">#REF!</definedName>
    <definedName name="___rox2" localSheetId="3" hidden="1">#REF!</definedName>
    <definedName name="___rox2" hidden="1">#REF!</definedName>
    <definedName name="___rox3" localSheetId="1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1" hidden="1">'[2]LIMA-CANTA'!#REF!</definedName>
    <definedName name="__123Graph_AGraph10" localSheetId="3" hidden="1">'[2]LIMA-CANTA'!#REF!</definedName>
    <definedName name="__123Graph_AGraph10" localSheetId="0" hidden="1">'[2]LIMA-CANTA'!#REF!</definedName>
    <definedName name="__123Graph_AGraph10" hidden="1">'[2]LIMA-CANTA'!#REF!</definedName>
    <definedName name="__123Graph_AGraph11" localSheetId="1" hidden="1">'[2]LIMA-CANTA'!#REF!</definedName>
    <definedName name="__123Graph_AGraph11" localSheetId="3" hidden="1">'[2]LIMA-CANTA'!#REF!</definedName>
    <definedName name="__123Graph_AGraph11" localSheetId="0" hidden="1">'[2]LIMA-CANTA'!#REF!</definedName>
    <definedName name="__123Graph_AGraph11" hidden="1">'[2]LIMA-CANTA'!#REF!</definedName>
    <definedName name="__123Graph_AGraph12" localSheetId="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1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1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1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1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1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1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1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1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1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1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1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1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1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1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1" hidden="1">#REF!</definedName>
    <definedName name="__123Graph_APETER" localSheetId="3" hidden="1">#REF!</definedName>
    <definedName name="__123Graph_APETER" localSheetId="0" hidden="1">#REF!</definedName>
    <definedName name="__123Graph_APETER" hidden="1">#REF!</definedName>
    <definedName name="__123Graph_B" localSheetId="1" hidden="1">'[3]MFT TOC'!#REF!</definedName>
    <definedName name="__123Graph_B" localSheetId="3" hidden="1">'[3]MFT TOC'!#REF!</definedName>
    <definedName name="__123Graph_B" localSheetId="0" hidden="1">'[3]MFT TOC'!#REF!</definedName>
    <definedName name="__123Graph_B" hidden="1">'[3]MFT TOC'!#REF!</definedName>
    <definedName name="__123Graph_C" localSheetId="1" hidden="1">'[4]EATON SUMMARY'!#REF!</definedName>
    <definedName name="__123Graph_C" localSheetId="3" hidden="1">'[4]EATON SUMMARY'!#REF!</definedName>
    <definedName name="__123Graph_C" localSheetId="0" hidden="1">'[4]EATON SUMMARY'!#REF!</definedName>
    <definedName name="__123Graph_C" hidden="1">'[4]EATON SUMMARY'!#REF!</definedName>
    <definedName name="__123Graph_D" localSheetId="1" hidden="1">#REF!</definedName>
    <definedName name="__123Graph_D" localSheetId="3" hidden="1">#REF!</definedName>
    <definedName name="__123Graph_D" localSheetId="0" hidden="1">#REF!</definedName>
    <definedName name="__123Graph_D" hidden="1">#REF!</definedName>
    <definedName name="__123Graph_E" localSheetId="1" hidden="1">'[4]EATON SUMMARY'!#REF!</definedName>
    <definedName name="__123Graph_E" localSheetId="3" hidden="1">'[4]EATON SUMMARY'!#REF!</definedName>
    <definedName name="__123Graph_E" localSheetId="0" hidden="1">'[4]EATON SUMMARY'!#REF!</definedName>
    <definedName name="__123Graph_E" hidden="1">'[4]EATON SUMMARY'!#REF!</definedName>
    <definedName name="__123Graph_F" localSheetId="1" hidden="1">#REF!</definedName>
    <definedName name="__123Graph_F" localSheetId="3" hidden="1">#REF!</definedName>
    <definedName name="__123Graph_F" localSheetId="0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1" hidden="1">'[2]LIMA-CANTA'!#REF!</definedName>
    <definedName name="__123Graph_XGraph10" localSheetId="3" hidden="1">'[2]LIMA-CANTA'!#REF!</definedName>
    <definedName name="__123Graph_XGraph10" localSheetId="0" hidden="1">'[2]LIMA-CANTA'!#REF!</definedName>
    <definedName name="__123Graph_XGraph10" hidden="1">'[2]LIMA-CANTA'!#REF!</definedName>
    <definedName name="__123Graph_XGraph11" localSheetId="1" hidden="1">'[2]LIMA-CANTA'!#REF!</definedName>
    <definedName name="__123Graph_XGraph11" localSheetId="3" hidden="1">'[2]LIMA-CANTA'!#REF!</definedName>
    <definedName name="__123Graph_XGraph11" localSheetId="0" hidden="1">'[2]LIMA-CANTA'!#REF!</definedName>
    <definedName name="__123Graph_XGraph11" hidden="1">'[2]LIMA-CANTA'!#REF!</definedName>
    <definedName name="__123Graph_XGraph12" localSheetId="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1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1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1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1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1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1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1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1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1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1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1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1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1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1" hidden="1">#REF!</definedName>
    <definedName name="__123Graph_XPETER" localSheetId="3" hidden="1">#REF!</definedName>
    <definedName name="__123Graph_XPETER" localSheetId="0" hidden="1">#REF!</definedName>
    <definedName name="__123Graph_XPETER" hidden="1">#REF!</definedName>
    <definedName name="__end1" localSheetId="1" hidden="1">{"Equipment cost",#N/A,FALSE,"bulks"}</definedName>
    <definedName name="__end1" localSheetId="3" hidden="1">{"Equipment cost",#N/A,FALSE,"bulks"}</definedName>
    <definedName name="__end1" localSheetId="0" hidden="1">{"Equipment cost",#N/A,FALSE,"bulks"}</definedName>
    <definedName name="__end1" hidden="1">{"Equipment cost",#N/A,FALSE,"bulks"}</definedName>
    <definedName name="__end2" localSheetId="1" hidden="1">{"Equipment cost",#N/A,FALSE,"bulks"}</definedName>
    <definedName name="__end2" localSheetId="3" hidden="1">{"Equipment cost",#N/A,FALSE,"bulks"}</definedName>
    <definedName name="__end2" localSheetId="0" hidden="1">{"Equipment cost",#N/A,FALSE,"bulks"}</definedName>
    <definedName name="__end2" hidden="1">{"Equipment cost",#N/A,FALSE,"bulks"}</definedName>
    <definedName name="__GMP1297" localSheetId="1" hidden="1">#REF!</definedName>
    <definedName name="__GMP1297" localSheetId="3" hidden="1">#REF!</definedName>
    <definedName name="__GMP1297" localSheetId="0" hidden="1">#REF!</definedName>
    <definedName name="__GMP1297" hidden="1">#REF!</definedName>
    <definedName name="__gmp2000" localSheetId="1" hidden="1">#REF!</definedName>
    <definedName name="__gmp2000" localSheetId="3" hidden="1">#REF!</definedName>
    <definedName name="__gmp2000" hidden="1">#REF!</definedName>
    <definedName name="__rox1" localSheetId="1" hidden="1">#REF!</definedName>
    <definedName name="__rox1" localSheetId="3" hidden="1">#REF!</definedName>
    <definedName name="__rox1" hidden="1">#REF!</definedName>
    <definedName name="__rox2" localSheetId="1" hidden="1">#REF!</definedName>
    <definedName name="__rox2" localSheetId="3" hidden="1">#REF!</definedName>
    <definedName name="__rox2" hidden="1">#REF!</definedName>
    <definedName name="__rox3" localSheetId="1" hidden="1">#REF!</definedName>
    <definedName name="__rox3" localSheetId="3" hidden="1">#REF!</definedName>
    <definedName name="__rox3" hidden="1">#REF!</definedName>
    <definedName name="_aa" localSheetId="1" hidden="1">{"Equipment cost",#N/A,FALSE,"bulks"}</definedName>
    <definedName name="_aa" localSheetId="3" hidden="1">{"Equipment cost",#N/A,FALSE,"bulks"}</definedName>
    <definedName name="_aa" localSheetId="0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1" hidden="1">#REF!</definedName>
    <definedName name="_Dist_Bin" localSheetId="3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hidden="1">#REF!</definedName>
    <definedName name="_end1" localSheetId="1" hidden="1">{"Equipment cost",#N/A,FALSE,"bulks"}</definedName>
    <definedName name="_end1" localSheetId="3" hidden="1">{"Equipment cost",#N/A,FALSE,"bulks"}</definedName>
    <definedName name="_end1" localSheetId="0" hidden="1">{"Equipment cost",#N/A,FALSE,"bulks"}</definedName>
    <definedName name="_end1" hidden="1">{"Equipment cost",#N/A,FALSE,"bulks"}</definedName>
    <definedName name="_end2" localSheetId="1" hidden="1">{"Equipment cost",#N/A,FALSE,"bulks"}</definedName>
    <definedName name="_end2" localSheetId="3" hidden="1">{"Equipment cost",#N/A,FALSE,"bulks"}</definedName>
    <definedName name="_end2" localSheetId="0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1" hidden="1">#REF!</definedName>
    <definedName name="_fill2" localSheetId="3" hidden="1">#REF!</definedName>
    <definedName name="_fill2" localSheetId="0" hidden="1">#REF!</definedName>
    <definedName name="_fill2" hidden="1">#REF!</definedName>
    <definedName name="_xlnm._FilterDatabase" localSheetId="1" hidden="1">'Costor directo'!$B$9:$E$309</definedName>
    <definedName name="_xlnm._FilterDatabase" localSheetId="3" hidden="1">'Lista de Cantidades (0)'!$B$9:$E$300</definedName>
    <definedName name="_xlnm._FilterDatabase" localSheetId="0" hidden="1">[7]Development!#REF!</definedName>
    <definedName name="_xlnm._FilterDatabase" hidden="1">[7]Development!#REF!</definedName>
    <definedName name="_GMP1297" localSheetId="1" hidden="1">#REF!</definedName>
    <definedName name="_GMP1297" localSheetId="3" hidden="1">#REF!</definedName>
    <definedName name="_GMP1297" localSheetId="0" hidden="1">#REF!</definedName>
    <definedName name="_GMP1297" hidden="1">#REF!</definedName>
    <definedName name="_gmp2000" localSheetId="1" hidden="1">#REF!</definedName>
    <definedName name="_gmp2000" localSheetId="3" hidden="1">#REF!</definedName>
    <definedName name="_gmp2000" hidden="1">#REF!</definedName>
    <definedName name="_jkhjk" localSheetId="1" hidden="1">{#N/A,#N/A,FALSE,"Bericht 2";#N/A,#N/A,FALSE,"Bericht 3";#N/A,#N/A,FALSE,"Bericht 1"}</definedName>
    <definedName name="_jkhjk" localSheetId="3" hidden="1">{#N/A,#N/A,FALSE,"Bericht 2";#N/A,#N/A,FALSE,"Bericht 3";#N/A,#N/A,FALSE,"Bericht 1"}</definedName>
    <definedName name="_jkhjk" localSheetId="0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1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localSheetId="0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1" hidden="1">#REF!</definedName>
    <definedName name="_JUI" localSheetId="3" hidden="1">#REF!</definedName>
    <definedName name="_JUI" localSheetId="0" hidden="1">#REF!</definedName>
    <definedName name="_JUI" hidden="1">#REF!</definedName>
    <definedName name="_k1" localSheetId="1" hidden="1">#REF!</definedName>
    <definedName name="_k1" localSheetId="3" hidden="1">#REF!</definedName>
    <definedName name="_k1" hidden="1">#REF!</definedName>
    <definedName name="_Key1" localSheetId="1" hidden="1">#REF!</definedName>
    <definedName name="_Key1" localSheetId="3" hidden="1">#REF!</definedName>
    <definedName name="_Key1" hidden="1">#REF!</definedName>
    <definedName name="_key12" localSheetId="1" hidden="1">'[8]RES,MET,ADI1'!#REF!</definedName>
    <definedName name="_key12" localSheetId="3" hidden="1">'[8]RES,MET,ADI1'!#REF!</definedName>
    <definedName name="_key12" hidden="1">'[8]RES,MET,ADI1'!#REF!</definedName>
    <definedName name="_Key2" localSheetId="1" hidden="1">#REF!</definedName>
    <definedName name="_Key2" localSheetId="3" hidden="1">#REF!</definedName>
    <definedName name="_Key2" localSheetId="0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hidden="1">#REF!</definedName>
    <definedName name="_new2" localSheetId="1" hidden="1">{#N/A,#N/A,TRUE,"Cover";#N/A,#N/A,TRUE,"Summary";#N/A,#N/A,TRUE,"Cost plan";#N/A,#N/A,TRUE,"Qualifications"}</definedName>
    <definedName name="_new2" localSheetId="3" hidden="1">{#N/A,#N/A,TRUE,"Cover";#N/A,#N/A,TRUE,"Summary";#N/A,#N/A,TRUE,"Cost plan";#N/A,#N/A,TRUE,"Qualifications"}</definedName>
    <definedName name="_new2" localSheetId="0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1" hidden="1">#REF!</definedName>
    <definedName name="_Parse_Out" localSheetId="3" hidden="1">#REF!</definedName>
    <definedName name="_Parse_Out" localSheetId="0" hidden="1">#REF!</definedName>
    <definedName name="_Parse_Out" hidden="1">#REF!</definedName>
    <definedName name="_Regression_Int" hidden="1">1</definedName>
    <definedName name="_Regression_Out" localSheetId="1" hidden="1">#REF!</definedName>
    <definedName name="_Regression_Out" localSheetId="3" hidden="1">#REF!</definedName>
    <definedName name="_Regression_Out" localSheetId="0" hidden="1">#REF!</definedName>
    <definedName name="_Regression_Out" hidden="1">#REF!</definedName>
    <definedName name="_Regression_X" localSheetId="1" hidden="1">#REF!</definedName>
    <definedName name="_Regression_X" localSheetId="3" hidden="1">#REF!</definedName>
    <definedName name="_Regression_X" hidden="1">#REF!</definedName>
    <definedName name="_Regression_Y" localSheetId="1" hidden="1">#REF!</definedName>
    <definedName name="_Regression_Y" localSheetId="3" hidden="1">#REF!</definedName>
    <definedName name="_Regression_Y" hidden="1">#REF!</definedName>
    <definedName name="_rox1" localSheetId="1" hidden="1">#REF!</definedName>
    <definedName name="_rox1" localSheetId="3" hidden="1">#REF!</definedName>
    <definedName name="_rox1" hidden="1">#REF!</definedName>
    <definedName name="_rox2" localSheetId="1" hidden="1">#REF!</definedName>
    <definedName name="_rox2" localSheetId="3" hidden="1">#REF!</definedName>
    <definedName name="_rox2" hidden="1">#REF!</definedName>
    <definedName name="_rox3" localSheetId="1" hidden="1">#REF!</definedName>
    <definedName name="_rox3" localSheetId="3" hidden="1">#REF!</definedName>
    <definedName name="_rox3" hidden="1">#REF!</definedName>
    <definedName name="_Sort" localSheetId="1" hidden="1">#REF!</definedName>
    <definedName name="_Sort" localSheetId="3" hidden="1">#REF!</definedName>
    <definedName name="_Sort" hidden="1">#REF!</definedName>
    <definedName name="_Table1_In1" localSheetId="1" hidden="1">#REF!</definedName>
    <definedName name="_Table1_In1" localSheetId="3" hidden="1">#REF!</definedName>
    <definedName name="_Table1_In1" hidden="1">#REF!</definedName>
    <definedName name="_Table1_Out" localSheetId="1" hidden="1">#REF!</definedName>
    <definedName name="_Table1_Out" localSheetId="3" hidden="1">#REF!</definedName>
    <definedName name="_Table1_Out" hidden="1">#REF!</definedName>
    <definedName name="_Table2_In1" localSheetId="1" hidden="1">#REF!</definedName>
    <definedName name="_Table2_In1" localSheetId="3" hidden="1">#REF!</definedName>
    <definedName name="_Table2_In1" hidden="1">#REF!</definedName>
    <definedName name="_Table2_In2" localSheetId="1" hidden="1">#REF!</definedName>
    <definedName name="_Table2_In2" localSheetId="3" hidden="1">#REF!</definedName>
    <definedName name="_Table2_In2" hidden="1">#REF!</definedName>
    <definedName name="_Table2_Out" localSheetId="1" hidden="1">#REF!</definedName>
    <definedName name="_Table2_Out" localSheetId="3" hidden="1">#REF!</definedName>
    <definedName name="_Table2_Out" hidden="1">#REF!</definedName>
    <definedName name="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1" hidden="1">#REF!</definedName>
    <definedName name="AAA" localSheetId="3" hidden="1">#REF!</definedName>
    <definedName name="AAA" localSheetId="0" hidden="1">#REF!</definedName>
    <definedName name="AAA" hidden="1">#REF!</definedName>
    <definedName name="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1" hidden="1">{#N/A,#N/A,FALSE,"MAINTENANCE"}</definedName>
    <definedName name="aaaaaaaaa" localSheetId="3" hidden="1">{#N/A,#N/A,FALSE,"MAINTENANCE"}</definedName>
    <definedName name="aaaaaaaaa" localSheetId="0" hidden="1">{#N/A,#N/A,FALSE,"MAINTENANCE"}</definedName>
    <definedName name="aaaaaaaaa" hidden="1">{#N/A,#N/A,FALSE,"MAINTENANCE"}</definedName>
    <definedName name="aaaaaaaaaa" localSheetId="1" hidden="1">{#N/A,#N/A,FALSE,"ORGANISATION"}</definedName>
    <definedName name="aaaaaaaaaa" localSheetId="3" hidden="1">{#N/A,#N/A,FALSE,"ORGANISATION"}</definedName>
    <definedName name="aaaaaaaaaa" localSheetId="0" hidden="1">{#N/A,#N/A,FALSE,"ORGANISATION"}</definedName>
    <definedName name="aaaaaaaaaa" hidden="1">{#N/A,#N/A,FALSE,"ORGANISATION"}</definedName>
    <definedName name="aaaaaaaaaaa" localSheetId="1" hidden="1">{#N/A,#N/A,FALSE,"SITE NUMBERS 1995"}</definedName>
    <definedName name="aaaaaaaaaaa" localSheetId="3" hidden="1">{#N/A,#N/A,FALSE,"SITE NUMBERS 1995"}</definedName>
    <definedName name="aaaaaaaaaaa" localSheetId="0" hidden="1">{#N/A,#N/A,FALSE,"SITE NUMBERS 1995"}</definedName>
    <definedName name="aaaaaaaaaaa" hidden="1">{#N/A,#N/A,FALSE,"SITE NUMBERS 1995"}</definedName>
    <definedName name="aaaaaaaaaaaa" localSheetId="1" hidden="1">{#N/A,#N/A,FALSE,"SITE NUMBERS 1996"}</definedName>
    <definedName name="aaaaaaaaaaaa" localSheetId="3" hidden="1">{#N/A,#N/A,FALSE,"SITE NUMBERS 1996"}</definedName>
    <definedName name="aaaaaaaaaaaa" localSheetId="0" hidden="1">{#N/A,#N/A,FALSE,"SITE NUMBERS 1996"}</definedName>
    <definedName name="aaaaaaaaaaaa" hidden="1">{#N/A,#N/A,FALSE,"SITE NUMBERS 1996"}</definedName>
    <definedName name="aaaaaaaaaaaaa" localSheetId="1" hidden="1">{#N/A,#N/A,FALSE,"SUSTAINING"}</definedName>
    <definedName name="aaaaaaaaaaaaa" localSheetId="3" hidden="1">{#N/A,#N/A,FALSE,"SUSTAINING"}</definedName>
    <definedName name="aaaaaaaaaaaaa" localSheetId="0" hidden="1">{#N/A,#N/A,FALSE,"SUSTAINING"}</definedName>
    <definedName name="aaaaaaaaaaaaa" hidden="1">{#N/A,#N/A,FALSE,"SUSTAINING"}</definedName>
    <definedName name="aaaaaaaaaaaaaa" localSheetId="1" hidden="1">{#N/A,#N/A,FALSE,"ORGANISATION"}</definedName>
    <definedName name="aaaaaaaaaaaaaa" localSheetId="3" hidden="1">{#N/A,#N/A,FALSE,"ORGANISATION"}</definedName>
    <definedName name="aaaaaaaaaaaaaa" localSheetId="0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1" hidden="1">#REF!</definedName>
    <definedName name="ADFASD" localSheetId="3" hidden="1">#REF!</definedName>
    <definedName name="ADFASD" localSheetId="0" hidden="1">#REF!</definedName>
    <definedName name="ADFASD" hidden="1">#REF!</definedName>
    <definedName name="ADI" localSheetId="1" hidden="1">#REF!</definedName>
    <definedName name="ADI" localSheetId="3" hidden="1">#REF!</definedName>
    <definedName name="ADI" hidden="1">#REF!</definedName>
    <definedName name="aidan" localSheetId="1" hidden="1">{"Equipment cost",#N/A,FALSE,"bulks"}</definedName>
    <definedName name="aidan" localSheetId="3" hidden="1">{"Equipment cost",#N/A,FALSE,"bulks"}</definedName>
    <definedName name="aidan" localSheetId="0" hidden="1">{"Equipment cost",#N/A,FALSE,"bulks"}</definedName>
    <definedName name="aidan" hidden="1">{"Equipment cost",#N/A,FALSE,"bulks"}</definedName>
    <definedName name="anal" localSheetId="1" hidden="1">'[4]EATON SUMMARY'!#REF!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1" hidden="1">{"A.I.s",#N/A,TRUE,"Architects Instructions"}</definedName>
    <definedName name="Ant" localSheetId="3" hidden="1">{"A.I.s",#N/A,TRUE,"Architects Instructions"}</definedName>
    <definedName name="Ant" localSheetId="0" hidden="1">{"A.I.s",#N/A,TRUE,"Architects Instructions"}</definedName>
    <definedName name="Ant" hidden="1">{"A.I.s",#N/A,TRUE,"Architects Instructions"}</definedName>
    <definedName name="aq" localSheetId="1" hidden="1">{"Equipment cost",#N/A,FALSE,"bulks"}</definedName>
    <definedName name="aq" localSheetId="3" hidden="1">{"Equipment cost",#N/A,FALSE,"bulks"}</definedName>
    <definedName name="aq" localSheetId="0" hidden="1">{"Equipment cost",#N/A,FALSE,"bulks"}</definedName>
    <definedName name="aq" hidden="1">{"Equipment cost",#N/A,FALSE,"bulks"}</definedName>
    <definedName name="_xlnm.Print_Area" localSheetId="1">'Costor directo'!$B$1:$G$311</definedName>
    <definedName name="_xlnm.Print_Area" localSheetId="3">'Lista de Cantidades (0)'!$B$1:$E$335</definedName>
    <definedName name="_xlnm.Print_Area" localSheetId="0">Resumen!$B$1:$G$43</definedName>
    <definedName name="assd" localSheetId="1" hidden="1">{#N/A,#N/A,FALSE,"Bericht 2";#N/A,#N/A,FALSE,"Bericht 3";#N/A,#N/A,FALSE,"Bericht 1"}</definedName>
    <definedName name="assd" localSheetId="3" hidden="1">{#N/A,#N/A,FALSE,"Bericht 2";#N/A,#N/A,FALSE,"Bericht 3";#N/A,#N/A,FALSE,"Bericht 1"}</definedName>
    <definedName name="assd" localSheetId="0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1" hidden="1">{"UTILITIES",#N/A,FALSE,"GENERAL"}</definedName>
    <definedName name="barry" localSheetId="3" hidden="1">{"UTILITIES",#N/A,FALSE,"GENERAL"}</definedName>
    <definedName name="barry" localSheetId="0" hidden="1">{"UTILITIES",#N/A,FALSE,"GENERAL"}</definedName>
    <definedName name="barry" hidden="1">{"UTILITIES",#N/A,FALSE,"GENERAL"}</definedName>
    <definedName name="CARGOMAQ" localSheetId="1" hidden="1">#REF!</definedName>
    <definedName name="CARGOMAQ" localSheetId="3" hidden="1">#REF!</definedName>
    <definedName name="CARGOMAQ" localSheetId="0" hidden="1">#REF!</definedName>
    <definedName name="CARGOMAQ" hidden="1">#REF!</definedName>
    <definedName name="CARGOMAQ1" localSheetId="1" hidden="1">#REF!</definedName>
    <definedName name="CARGOMAQ1" localSheetId="3" hidden="1">#REF!</definedName>
    <definedName name="CARGOMAQ1" hidden="1">#REF!</definedName>
    <definedName name="CCD" localSheetId="1" hidden="1">{"Summary",#N/A,TRUE,"Summary";"Cost Plan",#N/A,TRUE,"Cost Plan"}</definedName>
    <definedName name="CCD" localSheetId="3" hidden="1">{"Summary",#N/A,TRUE,"Summary";"Cost Plan",#N/A,TRUE,"Cost Plan"}</definedName>
    <definedName name="CCD" localSheetId="0" hidden="1">{"Summary",#N/A,TRUE,"Summary";"Cost Plan",#N/A,TRUE,"Cost Plan"}</definedName>
    <definedName name="CCD" hidden="1">{"Summary",#N/A,TRUE,"Summary";"Cost Plan",#N/A,TRUE,"Cost Plan"}</definedName>
    <definedName name="Code" localSheetId="1" hidden="1">#REF!</definedName>
    <definedName name="Code" localSheetId="3" hidden="1">#REF!</definedName>
    <definedName name="Code" localSheetId="0" hidden="1">#REF!</definedName>
    <definedName name="Code" hidden="1">#REF!</definedName>
    <definedName name="CONCAR2007" localSheetId="1" hidden="1">#REF!</definedName>
    <definedName name="CONCAR2007" localSheetId="3" hidden="1">#REF!</definedName>
    <definedName name="CONCAR2007" hidden="1">#REF!</definedName>
    <definedName name="CRT" localSheetId="1" hidden="1">{#N/A,#N/A,FALSE,"Bericht 2";#N/A,#N/A,FALSE,"Bericht 3";#N/A,#N/A,FALSE,"Bericht 1"}</definedName>
    <definedName name="CRT" localSheetId="3" hidden="1">{#N/A,#N/A,FALSE,"Bericht 2";#N/A,#N/A,FALSE,"Bericht 3";#N/A,#N/A,FALSE,"Bericht 1"}</definedName>
    <definedName name="CRT" localSheetId="0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1" hidden="1">#REF!</definedName>
    <definedName name="data1" localSheetId="3" hidden="1">#REF!</definedName>
    <definedName name="data1" localSheetId="0" hidden="1">#REF!</definedName>
    <definedName name="data1" hidden="1">#REF!</definedName>
    <definedName name="data2" localSheetId="1" hidden="1">#REF!</definedName>
    <definedName name="data2" localSheetId="3" hidden="1">#REF!</definedName>
    <definedName name="data2" hidden="1">#REF!</definedName>
    <definedName name="data3" localSheetId="1" hidden="1">#REF!</definedName>
    <definedName name="data3" localSheetId="3" hidden="1">#REF!</definedName>
    <definedName name="data3" hidden="1">#REF!</definedName>
    <definedName name="dave" localSheetId="1" hidden="1">'[9]EATON SUMMARY'!#REF!</definedName>
    <definedName name="dave" localSheetId="3" hidden="1">'[9]EATON SUMMARY'!#REF!</definedName>
    <definedName name="dave" hidden="1">'[9]EATON SUMMARY'!#REF!</definedName>
    <definedName name="dd" localSheetId="1" hidden="1">{"A.I.s",#N/A,TRUE,"Architects Instructions"}</definedName>
    <definedName name="dd" localSheetId="3" hidden="1">{"A.I.s",#N/A,TRUE,"Architects Instructions"}</definedName>
    <definedName name="dd" localSheetId="0" hidden="1">{"A.I.s",#N/A,TRUE,"Architects Instructions"}</definedName>
    <definedName name="dd" hidden="1">{"A.I.s",#N/A,TRUE,"Architects Instructions"}</definedName>
    <definedName name="ddd" localSheetId="1" hidden="1">{"Summary",#N/A,TRUE,"Summary";"Cost Plan",#N/A,TRUE,"Cost Plan"}</definedName>
    <definedName name="ddd" localSheetId="3" hidden="1">{"Summary",#N/A,TRUE,"Summary";"Cost Plan",#N/A,TRUE,"Cost Plan"}</definedName>
    <definedName name="ddd" localSheetId="0" hidden="1">{"Summary",#N/A,TRUE,"Summary";"Cost Plan",#N/A,TRUE,"Cost Plan"}</definedName>
    <definedName name="ddd" hidden="1">{"Summary",#N/A,TRUE,"Summary";"Cost Plan",#N/A,TRUE,"Cost Plan"}</definedName>
    <definedName name="dddd" localSheetId="1" hidden="1">{"A.I.s",#N/A,TRUE,"Architects Instructions"}</definedName>
    <definedName name="dddd" localSheetId="3" hidden="1">{"A.I.s",#N/A,TRUE,"Architects Instructions"}</definedName>
    <definedName name="dddd" localSheetId="0" hidden="1">{"A.I.s",#N/A,TRUE,"Architects Instructions"}</definedName>
    <definedName name="dddd" hidden="1">{"A.I.s",#N/A,TRUE,"Architects Instructions"}</definedName>
    <definedName name="ddddd" localSheetId="1" hidden="1">#REF!</definedName>
    <definedName name="ddddd" localSheetId="3" hidden="1">#REF!</definedName>
    <definedName name="ddddd" localSheetId="0" hidden="1">#REF!</definedName>
    <definedName name="ddddd" hidden="1">#REF!</definedName>
    <definedName name="DDDDDDDDDDDDDDDDDD" localSheetId="1" hidden="1">#REF!</definedName>
    <definedName name="DDDDDDDDDDDDDDDDDD" localSheetId="3" hidden="1">#REF!</definedName>
    <definedName name="DDDDDDDDDDDDDDDDDD" hidden="1">#REF!</definedName>
    <definedName name="ddfdf77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1" hidden="1">#REF!</definedName>
    <definedName name="dey" localSheetId="3" hidden="1">#REF!</definedName>
    <definedName name="dey" localSheetId="0" hidden="1">#REF!</definedName>
    <definedName name="dey" hidden="1">#REF!</definedName>
    <definedName name="Discount" localSheetId="1" hidden="1">#REF!</definedName>
    <definedName name="Discount" localSheetId="3" hidden="1">#REF!</definedName>
    <definedName name="Discount" hidden="1">#REF!</definedName>
    <definedName name="display_area_2" localSheetId="1" hidden="1">#REF!</definedName>
    <definedName name="display_area_2" localSheetId="3" hidden="1">#REF!</definedName>
    <definedName name="display_area_2" hidden="1">#REF!</definedName>
    <definedName name="Doncaste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1" hidden="1">'[9]EATON SUMMARY'!#REF!</definedName>
    <definedName name="doug" localSheetId="3" hidden="1">'[9]EATON SUMMARY'!#REF!</definedName>
    <definedName name="doug" hidden="1">'[9]EATON SUMMARY'!#REF!</definedName>
    <definedName name="dsa" localSheetId="1" hidden="1">#REF!</definedName>
    <definedName name="dsa" localSheetId="3" hidden="1">#REF!</definedName>
    <definedName name="dsa" localSheetId="0" hidden="1">#REF!</definedName>
    <definedName name="dsa" hidden="1">#REF!</definedName>
    <definedName name="duplicate" localSheetId="1" hidden="1">{#N/A,#N/A,TRUE,"Cover";#N/A,#N/A,TRUE,"Summary";#N/A,#N/A,TRUE,"Cost plan";#N/A,#N/A,TRUE,"Qualifications"}</definedName>
    <definedName name="duplicate" localSheetId="3" hidden="1">{#N/A,#N/A,TRUE,"Cover";#N/A,#N/A,TRUE,"Summary";#N/A,#N/A,TRUE,"Cost plan";#N/A,#N/A,TRUE,"Qualifications"}</definedName>
    <definedName name="duplicate" localSheetId="0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1" hidden="1">{#N/A,#N/A,FALSE,"Tabelle1"}</definedName>
    <definedName name="dzg" localSheetId="3" hidden="1">{#N/A,#N/A,FALSE,"Tabelle1"}</definedName>
    <definedName name="dzg" localSheetId="0" hidden="1">{#N/A,#N/A,FALSE,"Tabelle1"}</definedName>
    <definedName name="dzg" hidden="1">{#N/A,#N/A,FALSE,"Tabelle1"}</definedName>
    <definedName name="eee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1" hidden="1">{"Equipment cost",#N/A,FALSE,"bulks"}</definedName>
    <definedName name="eeeee" localSheetId="3" hidden="1">{"Equipment cost",#N/A,FALSE,"bulks"}</definedName>
    <definedName name="eeeee" localSheetId="0" hidden="1">{"Equipment cost",#N/A,FALSE,"bulks"}</definedName>
    <definedName name="eeeee" hidden="1">{"Equipment cost",#N/A,FALSE,"bulks"}</definedName>
    <definedName name="eeeeeeewwe" localSheetId="1" hidden="1">{#N/A,#N/A,TRUE,"Cover";#N/A,#N/A,TRUE,"Summary";#N/A,#N/A,TRUE,"Cost plan";#N/A,#N/A,TRUE,"Qualifications"}</definedName>
    <definedName name="eeeeeeewwe" localSheetId="3" hidden="1">{#N/A,#N/A,TRUE,"Cover";#N/A,#N/A,TRUE,"Summary";#N/A,#N/A,TRUE,"Cost plan";#N/A,#N/A,TRUE,"Qualifications"}</definedName>
    <definedName name="eeeeeeewwe" localSheetId="0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1" hidden="1">{"Equipment cost",#N/A,FALSE,"bulks"}</definedName>
    <definedName name="ehe" localSheetId="3" hidden="1">{"Equipment cost",#N/A,FALSE,"bulks"}</definedName>
    <definedName name="ehe" localSheetId="0" hidden="1">{"Equipment cost",#N/A,FALSE,"bulks"}</definedName>
    <definedName name="ehe" hidden="1">{"Equipment cost",#N/A,FALSE,"bulks"}</definedName>
    <definedName name="end" localSheetId="1" hidden="1">{"Equipment cost",#N/A,FALSE,"bulks"}</definedName>
    <definedName name="end" localSheetId="3" hidden="1">{"Equipment cost",#N/A,FALSE,"bulks"}</definedName>
    <definedName name="end" localSheetId="0" hidden="1">{"Equipment cost",#N/A,FALSE,"bulks"}</definedName>
    <definedName name="end" hidden="1">{"Equipment cost",#N/A,FALSE,"bulks"}</definedName>
    <definedName name="ENDGAME" localSheetId="1" hidden="1">{"Equipment cost",#N/A,FALSE,"bulks"}</definedName>
    <definedName name="ENDGAME" localSheetId="3" hidden="1">{"Equipment cost",#N/A,FALSE,"bulks"}</definedName>
    <definedName name="ENDGAME" localSheetId="0" hidden="1">{"Equipment cost",#N/A,FALSE,"bulks"}</definedName>
    <definedName name="ENDGAME" hidden="1">{"Equipment cost",#N/A,FALSE,"bulks"}</definedName>
    <definedName name="EPR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1" hidden="1">#REF!</definedName>
    <definedName name="FCode" localSheetId="3" hidden="1">#REF!</definedName>
    <definedName name="FCode" localSheetId="0" hidden="1">#REF!</definedName>
    <definedName name="FCode" hidden="1">#REF!</definedName>
    <definedName name="fdasd" localSheetId="1" hidden="1">{#N/A,#N/A,TRUE,"Cover";#N/A,#N/A,TRUE,"Summary";#N/A,#N/A,TRUE,"Cost plan";#N/A,#N/A,TRUE,"Qualifications"}</definedName>
    <definedName name="fdasd" localSheetId="3" hidden="1">{#N/A,#N/A,TRUE,"Cover";#N/A,#N/A,TRUE,"Summary";#N/A,#N/A,TRUE,"Cost plan";#N/A,#N/A,TRUE,"Qualifications"}</definedName>
    <definedName name="fdasd" localSheetId="0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1" hidden="1">{"Summary",#N/A,TRUE,"Summary";"Cost Plan",#N/A,TRUE,"Cost Plan"}</definedName>
    <definedName name="FF" localSheetId="3" hidden="1">{"Summary",#N/A,TRUE,"Summary";"Cost Plan",#N/A,TRUE,"Cost Plan"}</definedName>
    <definedName name="FF" localSheetId="0" hidden="1">{"Summary",#N/A,TRUE,"Summary";"Cost Plan",#N/A,TRUE,"Cost Plan"}</definedName>
    <definedName name="FF" hidden="1">{"Summary",#N/A,TRUE,"Summary";"Cost Plan",#N/A,TRUE,"Cost Plan"}</definedName>
    <definedName name="fff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1" hidden="1">{#N/A,#N/A,TRUE,"1842CWN0"}</definedName>
    <definedName name="fhg" localSheetId="3" hidden="1">{#N/A,#N/A,TRUE,"1842CWN0"}</definedName>
    <definedName name="fhg" localSheetId="0" hidden="1">{#N/A,#N/A,TRUE,"1842CWN0"}</definedName>
    <definedName name="fhg" hidden="1">{#N/A,#N/A,TRUE,"1842CWN0"}</definedName>
    <definedName name="FIN" localSheetId="1" hidden="1">{#N/A,#N/A,FALSE,"Bericht 2";#N/A,#N/A,FALSE,"Bericht 3";#N/A,#N/A,FALSE,"Bericht 1"}</definedName>
    <definedName name="FIN" localSheetId="3" hidden="1">{#N/A,#N/A,FALSE,"Bericht 2";#N/A,#N/A,FALSE,"Bericht 3";#N/A,#N/A,FALSE,"Bericht 1"}</definedName>
    <definedName name="FIN" localSheetId="0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1" hidden="1">#REF!</definedName>
    <definedName name="FLUJOVVVVVV" localSheetId="3" hidden="1">#REF!</definedName>
    <definedName name="FLUJOVVVVVV" localSheetId="0" hidden="1">#REF!</definedName>
    <definedName name="FLUJOVVVVVV" hidden="1">#REF!</definedName>
    <definedName name="Forest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1" hidden="1">{#N/A,#N/A,FALSE,"MAINTENANCE"}</definedName>
    <definedName name="gen" localSheetId="3" hidden="1">{#N/A,#N/A,FALSE,"MAINTENANCE"}</definedName>
    <definedName name="gen" localSheetId="0" hidden="1">{#N/A,#N/A,FALSE,"MAINTENANCE"}</definedName>
    <definedName name="gen" hidden="1">{#N/A,#N/A,FALSE,"MAINTENANCE"}</definedName>
    <definedName name="gg" localSheetId="1" hidden="1">{#N/A,#N/A,FALSE,"SUSTAINING"}</definedName>
    <definedName name="gg" localSheetId="3" hidden="1">{#N/A,#N/A,FALSE,"SUSTAINING"}</definedName>
    <definedName name="gg" localSheetId="0" hidden="1">{#N/A,#N/A,FALSE,"SUSTAINING"}</definedName>
    <definedName name="gg" hidden="1">{#N/A,#N/A,FALSE,"SUSTAINING"}</definedName>
    <definedName name="GGGGGG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1" hidden="1">{#N/A,#N/A,TRUE,"1842CWN0"}</definedName>
    <definedName name="gguu" localSheetId="3" hidden="1">{#N/A,#N/A,TRUE,"1842CWN0"}</definedName>
    <definedName name="gguu" localSheetId="0" hidden="1">{#N/A,#N/A,TRUE,"1842CWN0"}</definedName>
    <definedName name="gguu" hidden="1">{#N/A,#N/A,TRUE,"1842CWN0"}</definedName>
    <definedName name="gh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1" hidden="1">'[9]EATON SUMMARY'!#REF!</definedName>
    <definedName name="gimp" localSheetId="3" hidden="1">'[9]EATON SUMMARY'!#REF!</definedName>
    <definedName name="gimp" hidden="1">'[9]EATON SUMMARY'!#REF!</definedName>
    <definedName name="graf" localSheetId="1" hidden="1">'[10]LIMA-CANTA'!#REF!</definedName>
    <definedName name="graf" localSheetId="3" hidden="1">'[10]LIMA-CANTA'!#REF!</definedName>
    <definedName name="graf" hidden="1">'[10]LIMA-CANTA'!#REF!</definedName>
    <definedName name="graph0" localSheetId="1" hidden="1">'[10]LIMA-CANTA'!#REF!</definedName>
    <definedName name="graph0" localSheetId="3" hidden="1">'[10]LIMA-CANTA'!#REF!</definedName>
    <definedName name="graph0" hidden="1">'[10]LIMA-CANTA'!#REF!</definedName>
    <definedName name="Graph1" localSheetId="1" hidden="1">'[10]LIMA-CANTA'!#REF!</definedName>
    <definedName name="Graph1" localSheetId="3" hidden="1">'[10]LIMA-CANTA'!#REF!</definedName>
    <definedName name="Graph1" hidden="1">'[10]LIMA-CANTA'!#REF!</definedName>
    <definedName name="harlow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1" hidden="1">#REF!</definedName>
    <definedName name="HiddenRows" localSheetId="3" hidden="1">#REF!</definedName>
    <definedName name="HiddenRows" localSheetId="0" hidden="1">#REF!</definedName>
    <definedName name="HiddenRows" hidden="1">#REF!</definedName>
    <definedName name="Histrory" localSheetId="1" hidden="1">{"UTILITIES",#N/A,FALSE,"GENERAL"}</definedName>
    <definedName name="Histrory" localSheetId="3" hidden="1">{"UTILITIES",#N/A,FALSE,"GENERAL"}</definedName>
    <definedName name="Histrory" localSheetId="0" hidden="1">{"UTILITIES",#N/A,FALSE,"GENERAL"}</definedName>
    <definedName name="Histrory" hidden="1">{"UTILITIES",#N/A,FALSE,"GENERAL"}</definedName>
    <definedName name="hj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1" hidden="1">{#N/A,#N/A,FALSE,"MAINTENANCE"}</definedName>
    <definedName name="hjghjgh" localSheetId="3" hidden="1">{#N/A,#N/A,FALSE,"MAINTENANCE"}</definedName>
    <definedName name="hjghjgh" localSheetId="0" hidden="1">{#N/A,#N/A,FALSE,"MAINTENANCE"}</definedName>
    <definedName name="hjghjgh" hidden="1">{#N/A,#N/A,FALSE,"MAINTENANCE"}</definedName>
    <definedName name="Hors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1" hidden="1">{#N/A,#N/A,FALSE,"MAINTENANCE"}</definedName>
    <definedName name="hshfdssfsfd" localSheetId="3" hidden="1">{#N/A,#N/A,FALSE,"MAINTENANCE"}</definedName>
    <definedName name="hshfdssfsfd" localSheetId="0" hidden="1">{#N/A,#N/A,FALSE,"MAINTENANCE"}</definedName>
    <definedName name="hshfdssfsfd" hidden="1">{#N/A,#N/A,FALSE,"MAINTENANCE"}</definedName>
    <definedName name="HTML_CodePage" hidden="1">1252</definedName>
    <definedName name="HTML_Control" localSheetId="1" hidden="1">{"'Sheet1'!$A$1:$X$25"}</definedName>
    <definedName name="HTML_Control" localSheetId="3" hidden="1">{"'Sheet1'!$A$1:$X$25"}</definedName>
    <definedName name="HTML_Control" localSheetId="0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1" hidden="1">{"A.I.s",#N/A,TRUE,"Architects Instructions"}</definedName>
    <definedName name="huh" localSheetId="3" hidden="1">{"A.I.s",#N/A,TRUE,"Architects Instructions"}</definedName>
    <definedName name="huh" localSheetId="0" hidden="1">{"A.I.s",#N/A,TRUE,"Architects Instructions"}</definedName>
    <definedName name="huh" hidden="1">{"A.I.s",#N/A,TRUE,"Architects Instructions"}</definedName>
    <definedName name="hwk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1" hidden="1">#REF!</definedName>
    <definedName name="JKHGVG" localSheetId="3" hidden="1">#REF!</definedName>
    <definedName name="JKHGVG" localSheetId="0" hidden="1">#REF!</definedName>
    <definedName name="JKHGVG" hidden="1">#REF!</definedName>
    <definedName name="Kempshott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1" hidden="1">{#N/A,#N/A,FALSE,"Bericht 2";#N/A,#N/A,FALSE,"Bericht 3";#N/A,#N/A,FALSE,"Bericht 1"}</definedName>
    <definedName name="klmn" localSheetId="3" hidden="1">{#N/A,#N/A,FALSE,"Bericht 2";#N/A,#N/A,FALSE,"Bericht 3";#N/A,#N/A,FALSE,"Bericht 1"}</definedName>
    <definedName name="klmn" localSheetId="0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1" hidden="1">{#N/A,#N/A,TRUE,"FACTS";"DWGLIST",#N/A,TRUE,"DWGS"}</definedName>
    <definedName name="l" localSheetId="3" hidden="1">{#N/A,#N/A,TRUE,"FACTS";"DWGLIST",#N/A,TRUE,"DWGS"}</definedName>
    <definedName name="l" localSheetId="0" hidden="1">{#N/A,#N/A,TRUE,"FACTS";"DWGLIST",#N/A,TRUE,"DWGS"}</definedName>
    <definedName name="l" hidden="1">{#N/A,#N/A,TRUE,"FACTS";"DWGLIST",#N/A,TRUE,"DWGS"}</definedName>
    <definedName name="Lab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1" hidden="1">{#N/A,#N/A,FALSE,"Bericht 2";#N/A,#N/A,FALSE,"Bericht 3";#N/A,#N/A,FALSE,"Bericht 1"}</definedName>
    <definedName name="ll" localSheetId="3" hidden="1">{#N/A,#N/A,FALSE,"Bericht 2";#N/A,#N/A,FALSE,"Bericht 3";#N/A,#N/A,FALSE,"Bericht 1"}</definedName>
    <definedName name="ll" localSheetId="0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1" hidden="1">{#N/A,#N/A,FALSE,"SITE NUMBERS 1995"}</definedName>
    <definedName name="MARBLE" localSheetId="3" hidden="1">{#N/A,#N/A,FALSE,"SITE NUMBERS 1995"}</definedName>
    <definedName name="MARBLE" localSheetId="0" hidden="1">{#N/A,#N/A,FALSE,"SITE NUMBERS 1995"}</definedName>
    <definedName name="MARBLE" hidden="1">{#N/A,#N/A,FALSE,"SITE NUMBERS 1995"}</definedName>
    <definedName name="MBKHJG" localSheetId="1" hidden="1">#REF!</definedName>
    <definedName name="MBKHJG" localSheetId="3" hidden="1">#REF!</definedName>
    <definedName name="MBKHJG" localSheetId="0" hidden="1">#REF!</definedName>
    <definedName name="MBKHJG" hidden="1">#REF!</definedName>
    <definedName name="MENOR" localSheetId="1" hidden="1">#REF!</definedName>
    <definedName name="MENOR" localSheetId="3" hidden="1">#REF!</definedName>
    <definedName name="MENOR" hidden="1">#REF!</definedName>
    <definedName name="MENORES" localSheetId="1" hidden="1">#REF!</definedName>
    <definedName name="MENORES" localSheetId="3" hidden="1">#REF!</definedName>
    <definedName name="MENORES" hidden="1">#REF!</definedName>
    <definedName name="MereGree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1" hidden="1">{#N/A,#N/A,TRUE,"FACTS";"DWGLIST",#N/A,TRUE,"DWGS"}</definedName>
    <definedName name="mmm" localSheetId="3" hidden="1">{#N/A,#N/A,TRUE,"FACTS";"DWGLIST",#N/A,TRUE,"DWGS"}</definedName>
    <definedName name="mmm" localSheetId="0" hidden="1">{#N/A,#N/A,TRUE,"FACTS";"DWGLIST",#N/A,TRUE,"DWGS"}</definedName>
    <definedName name="mmm" hidden="1">{#N/A,#N/A,TRUE,"FACTS";"DWGLIST",#N/A,TRUE,"DWGS"}</definedName>
    <definedName name="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1" hidden="1">{#N/A,#N/A,TRUE,"Cover";#N/A,#N/A,TRUE,"Summary";#N/A,#N/A,TRUE,"Cost plan";#N/A,#N/A,TRUE,"Qualifications"}</definedName>
    <definedName name="new" localSheetId="3" hidden="1">{#N/A,#N/A,TRUE,"Cover";#N/A,#N/A,TRUE,"Summary";#N/A,#N/A,TRUE,"Cost plan";#N/A,#N/A,TRUE,"Qualifications"}</definedName>
    <definedName name="new" localSheetId="0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1">#REF!</definedName>
    <definedName name="numero" localSheetId="3">#REF!</definedName>
    <definedName name="numero" localSheetId="0">#REF!</definedName>
    <definedName name="numero">#REF!</definedName>
    <definedName name="OL" localSheetId="1" hidden="1">{"Summary",#N/A,TRUE,"Summary";"Cost Plan",#N/A,TRUE,"Cost Plan"}</definedName>
    <definedName name="OL" localSheetId="3" hidden="1">{"Summary",#N/A,TRUE,"Summary";"Cost Plan",#N/A,TRUE,"Cost Plan"}</definedName>
    <definedName name="OL" localSheetId="0" hidden="1">{"Summary",#N/A,TRUE,"Summary";"Cost Plan",#N/A,TRUE,"Cost Plan"}</definedName>
    <definedName name="OL" hidden="1">{"Summary",#N/A,TRUE,"Summary";"Cost Plan",#N/A,TRUE,"Cost Plan"}</definedName>
    <definedName name="old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1" hidden="1">#REF!</definedName>
    <definedName name="OrderTable" localSheetId="3" hidden="1">#REF!</definedName>
    <definedName name="OrderTable" localSheetId="0" hidden="1">#REF!</definedName>
    <definedName name="OrderTable" hidden="1">#REF!</definedName>
    <definedName name="Osmaston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1" hidden="1">#REF!</definedName>
    <definedName name="pagoxmes" localSheetId="3" hidden="1">#REF!</definedName>
    <definedName name="pagoxmes" localSheetId="0" hidden="1">#REF!</definedName>
    <definedName name="pagoxmes" hidden="1">#REF!</definedName>
    <definedName name="Pal_Workbook_GUID" hidden="1">"ZHM24DFUPB3LXNF2Z6ZJS51J"</definedName>
    <definedName name="Plumbing" localSheetId="1" hidden="1">{#N/A,#N/A,TRUE,"FACTS";"DWGLIST",#N/A,TRUE,"DWGS"}</definedName>
    <definedName name="Plumbing" localSheetId="3" hidden="1">{#N/A,#N/A,TRUE,"FACTS";"DWGLIST",#N/A,TRUE,"DWGS"}</definedName>
    <definedName name="Plumbing" localSheetId="0" hidden="1">{#N/A,#N/A,TRUE,"FACTS";"DWGLIST",#N/A,TRUE,"DWGS"}</definedName>
    <definedName name="Plumbing" hidden="1">{#N/A,#N/A,TRUE,"FACTS";"DWGLIST",#N/A,TRUE,"DWGS"}</definedName>
    <definedName name="Plumbing1" localSheetId="1" hidden="1">{#N/A,#N/A,TRUE,"FACTS";"DWGLIST",#N/A,TRUE,"DWGS"}</definedName>
    <definedName name="Plumbing1" localSheetId="3" hidden="1">{#N/A,#N/A,TRUE,"FACTS";"DWGLIST",#N/A,TRUE,"DWGS"}</definedName>
    <definedName name="Plumbing1" localSheetId="0" hidden="1">{#N/A,#N/A,TRUE,"FACTS";"DWGLIST",#N/A,TRUE,"DWGS"}</definedName>
    <definedName name="Plumbing1" hidden="1">{#N/A,#N/A,TRUE,"FACTS";"DWGLIST",#N/A,TRUE,"DWGS"}</definedName>
    <definedName name="ProdForm" localSheetId="1" hidden="1">#REF!</definedName>
    <definedName name="ProdForm" localSheetId="3" hidden="1">#REF!</definedName>
    <definedName name="ProdForm" localSheetId="0" hidden="1">#REF!</definedName>
    <definedName name="ProdForm" hidden="1">#REF!</definedName>
    <definedName name="Product" localSheetId="1" hidden="1">#REF!</definedName>
    <definedName name="Product" localSheetId="3" hidden="1">#REF!</definedName>
    <definedName name="Product" hidden="1">#REF!</definedName>
    <definedName name="Prov" localSheetId="1" hidden="1">{"A.I.s",#N/A,TRUE,"Architects Instructions"}</definedName>
    <definedName name="Prov" localSheetId="3" hidden="1">{"A.I.s",#N/A,TRUE,"Architects Instructions"}</definedName>
    <definedName name="Prov" localSheetId="0" hidden="1">{"A.I.s",#N/A,TRUE,"Architects Instructions"}</definedName>
    <definedName name="Prov" hidden="1">{"A.I.s",#N/A,TRUE,"Architects Instructions"}</definedName>
    <definedName name="qqqq" localSheetId="1" hidden="1">{#N/A,#N/A,FALSE,"Bericht 2";#N/A,#N/A,FALSE,"Bericht 3";#N/A,#N/A,FALSE,"Bericht 1"}</definedName>
    <definedName name="qqqq" localSheetId="3" hidden="1">{#N/A,#N/A,FALSE,"Bericht 2";#N/A,#N/A,FALSE,"Bericht 3";#N/A,#N/A,FALSE,"Bericht 1"}</definedName>
    <definedName name="qqqq" localSheetId="0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1" hidden="1">{#N/A,#N/A,FALSE,"SUSTAINING"}</definedName>
    <definedName name="QQQQQ" localSheetId="3" hidden="1">{#N/A,#N/A,FALSE,"SUSTAINING"}</definedName>
    <definedName name="QQQQQ" localSheetId="0" hidden="1">{#N/A,#N/A,FALSE,"SUSTAINING"}</definedName>
    <definedName name="QQQQQ" hidden="1">{#N/A,#N/A,FALSE,"SUSTAINING"}</definedName>
    <definedName name="Rates" localSheetId="1" hidden="1">{"'Pkg Summary'!$D$4:$AD$153","'Menu'!$A$1:$H$22","'Menu'!$A$8"}</definedName>
    <definedName name="Rates" localSheetId="3" hidden="1">{"'Pkg Summary'!$D$4:$AD$153","'Menu'!$A$1:$H$22","'Menu'!$A$8"}</definedName>
    <definedName name="Rates" localSheetId="0" hidden="1">{"'Pkg Summary'!$D$4:$AD$153","'Menu'!$A$1:$H$22","'Menu'!$A$8"}</definedName>
    <definedName name="Rates" hidden="1">{"'Pkg Summary'!$D$4:$AD$153","'Menu'!$A$1:$H$22","'Menu'!$A$8"}</definedName>
    <definedName name="RCArea" localSheetId="1" hidden="1">#REF!</definedName>
    <definedName name="RCArea" localSheetId="3" hidden="1">#REF!</definedName>
    <definedName name="RCArea" localSheetId="0" hidden="1">#REF!</definedName>
    <definedName name="RCArea" hidden="1">#REF!</definedName>
    <definedName name="reconequi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1" hidden="1">#REF!</definedName>
    <definedName name="rox" localSheetId="3" hidden="1">#REF!</definedName>
    <definedName name="rox" localSheetId="0" hidden="1">#REF!</definedName>
    <definedName name="rox" hidden="1">#REF!</definedName>
    <definedName name="rrr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1" hidden="1">{#N/A,#N/A,FALSE,"SUSTAINING"}</definedName>
    <definedName name="s" localSheetId="3" hidden="1">{#N/A,#N/A,FALSE,"SUSTAINING"}</definedName>
    <definedName name="s" localSheetId="0" hidden="1">{#N/A,#N/A,FALSE,"SUSTAINING"}</definedName>
    <definedName name="s" hidden="1">{#N/A,#N/A,FALSE,"SUSTAINING"}</definedName>
    <definedName name="sam" localSheetId="1" hidden="1">'[9]EATON SUMMARY'!#REF!</definedName>
    <definedName name="sam" localSheetId="3" hidden="1">'[9]EATON SUMMARY'!#REF!</definedName>
    <definedName name="sam" hidden="1">'[9]EATON SUMMARY'!#REF!</definedName>
    <definedName name="sd" localSheetId="1" hidden="1">#REF!</definedName>
    <definedName name="sd" localSheetId="3" hidden="1">#REF!</definedName>
    <definedName name="sd" localSheetId="0" hidden="1">#REF!</definedName>
    <definedName name="sd" hidden="1">#REF!</definedName>
    <definedName name="sdf" localSheetId="1" hidden="1">#REF!</definedName>
    <definedName name="sdf" localSheetId="3" hidden="1">#REF!</definedName>
    <definedName name="sdf" hidden="1">#REF!</definedName>
    <definedName name="sdfds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1" hidden="1">#REF!</definedName>
    <definedName name="SDSD" localSheetId="3" hidden="1">#REF!</definedName>
    <definedName name="SDSD" localSheetId="0" hidden="1">#REF!</definedName>
    <definedName name="SDSD" hidden="1">#REF!</definedName>
    <definedName name="sfsdfs" localSheetId="1" hidden="1">#REF!</definedName>
    <definedName name="sfsdfs" localSheetId="3" hidden="1">#REF!</definedName>
    <definedName name="sfsdfs" hidden="1">#REF!</definedName>
    <definedName name="SGB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1" hidden="1">#REF!</definedName>
    <definedName name="Skey1" localSheetId="3" hidden="1">#REF!</definedName>
    <definedName name="Skey1" localSheetId="0" hidden="1">#REF!</definedName>
    <definedName name="Skey1" hidden="1">#REF!</definedName>
    <definedName name="Skey2" localSheetId="1" hidden="1">#REF!</definedName>
    <definedName name="Skey2" localSheetId="3" hidden="1">#REF!</definedName>
    <definedName name="Skey2" hidden="1">#REF!</definedName>
    <definedName name="SpecialPrice" localSheetId="1" hidden="1">#REF!</definedName>
    <definedName name="SpecialPrice" localSheetId="3" hidden="1">#REF!</definedName>
    <definedName name="SpecialPrice" hidden="1">#REF!</definedName>
    <definedName name="Ssort" localSheetId="1" hidden="1">#REF!</definedName>
    <definedName name="Ssort" localSheetId="3" hidden="1">#REF!</definedName>
    <definedName name="Ssort" hidden="1">#REF!</definedName>
    <definedName name="sss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1" hidden="1">{#N/A,#N/A,FALSE,"Bericht 2";#N/A,#N/A,FALSE,"Bericht 3";#N/A,#N/A,FALSE,"Bericht 1"}</definedName>
    <definedName name="sssss" localSheetId="3" hidden="1">{#N/A,#N/A,FALSE,"Bericht 2";#N/A,#N/A,FALSE,"Bericht 3";#N/A,#N/A,FALSE,"Bericht 1"}</definedName>
    <definedName name="sssss" localSheetId="0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1" hidden="1">{#N/A,#N/A,FALSE,"ORGANISATION"}</definedName>
    <definedName name="STONE" localSheetId="3" hidden="1">{#N/A,#N/A,FALSE,"ORGANISATION"}</definedName>
    <definedName name="STONE" localSheetId="0" hidden="1">{#N/A,#N/A,FALSE,"ORGANISATION"}</definedName>
    <definedName name="STONE" hidden="1">{#N/A,#N/A,FALSE,"ORGANISATION"}</definedName>
    <definedName name="Swadlincote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1" hidden="1">#REF!</definedName>
    <definedName name="tbl_ProdInfo" localSheetId="3" hidden="1">#REF!</definedName>
    <definedName name="tbl_ProdInfo" localSheetId="0" hidden="1">#REF!</definedName>
    <definedName name="tbl_ProdInfo" hidden="1">#REF!</definedName>
    <definedName name="temp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1" hidden="1">{#N/A,#N/A,FALSE,"Bericht 2";#N/A,#N/A,FALSE,"Bericht 3";#N/A,#N/A,FALSE,"Bericht 1"}</definedName>
    <definedName name="test" localSheetId="3" hidden="1">{#N/A,#N/A,FALSE,"Bericht 2";#N/A,#N/A,FALSE,"Bericht 3";#N/A,#N/A,FALSE,"Bericht 1"}</definedName>
    <definedName name="test" localSheetId="0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1">'Costor directo'!$2:$9</definedName>
    <definedName name="_xlnm.Print_Titles" localSheetId="3">'Lista de Cantidades (0)'!$2:$9</definedName>
    <definedName name="trf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1" hidden="1">{"A.I.s",#N/A,TRUE,"Architects Instructions"}</definedName>
    <definedName name="Trialsummary" localSheetId="3" hidden="1">{"A.I.s",#N/A,TRUE,"Architects Instructions"}</definedName>
    <definedName name="Trialsummary" localSheetId="0" hidden="1">{"A.I.s",#N/A,TRUE,"Architects Instructions"}</definedName>
    <definedName name="Trialsummary" hidden="1">{"A.I.s",#N/A,TRUE,"Architects Instructions"}</definedName>
    <definedName name="ttt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1" hidden="1">{#N/A,#N/A,TRUE,"FACTS";"DWGLIST",#N/A,TRUE,"DWGS"}</definedName>
    <definedName name="u" localSheetId="3" hidden="1">{#N/A,#N/A,TRUE,"FACTS";"DWGLIST",#N/A,TRUE,"DWGS"}</definedName>
    <definedName name="u" localSheetId="0" hidden="1">{#N/A,#N/A,TRUE,"FACTS";"DWGLIST",#N/A,TRUE,"DWGS"}</definedName>
    <definedName name="u" hidden="1">{#N/A,#N/A,TRUE,"FACTS";"DWGLIST",#N/A,TRUE,"DWGS"}</definedName>
    <definedName name="Über" localSheetId="1" hidden="1">{#N/A,#N/A,FALSE,"Tabelle1"}</definedName>
    <definedName name="Über" localSheetId="3" hidden="1">{#N/A,#N/A,FALSE,"Tabelle1"}</definedName>
    <definedName name="Über" localSheetId="0" hidden="1">{#N/A,#N/A,FALSE,"Tabelle1"}</definedName>
    <definedName name="Über" hidden="1">{#N/A,#N/A,FALSE,"Tabelle1"}</definedName>
    <definedName name="uj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1" hidden="1">{#N/A,#N/A,TRUE,"Cover";#N/A,#N/A,TRUE,"Summary";#N/A,#N/A,TRUE,"Cost plan";#N/A,#N/A,TRUE,"Qualifications"}</definedName>
    <definedName name="updates" localSheetId="3" hidden="1">{#N/A,#N/A,TRUE,"Cover";#N/A,#N/A,TRUE,"Summary";#N/A,#N/A,TRUE,"Cost plan";#N/A,#N/A,TRUE,"Qualifications"}</definedName>
    <definedName name="updates" localSheetId="0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1" hidden="1">{#N/A,#N/A,FALSE,"MAINTENANCE"}</definedName>
    <definedName name="VISIT" localSheetId="3" hidden="1">{#N/A,#N/A,FALSE,"MAINTENANCE"}</definedName>
    <definedName name="VISIT" localSheetId="0" hidden="1">{#N/A,#N/A,FALSE,"MAINTENANCE"}</definedName>
    <definedName name="VISIT" hidden="1">{#N/A,#N/A,FALSE,"MAINTENANCE"}</definedName>
    <definedName name="viuda" localSheetId="1" hidden="1">'[10]LIMA-CANTA'!#REF!</definedName>
    <definedName name="viuda" localSheetId="3" hidden="1">'[10]LIMA-CANTA'!#REF!</definedName>
    <definedName name="viuda" hidden="1">'[10]LIMA-CANTA'!#REF!</definedName>
    <definedName name="VR" localSheetId="1" hidden="1">#REF!</definedName>
    <definedName name="VR" localSheetId="3" hidden="1">#REF!</definedName>
    <definedName name="VR" localSheetId="0" hidden="1">#REF!</definedName>
    <definedName name="VR" hidden="1">#REF!</definedName>
    <definedName name="VRRRRRRRRRRRRR" localSheetId="1" hidden="1">#REF!</definedName>
    <definedName name="VRRRRRRRRRRRRR" localSheetId="3" hidden="1">#REF!</definedName>
    <definedName name="VRRRRRRRRRRRRR" hidden="1">#REF!</definedName>
    <definedName name="w" localSheetId="1" hidden="1">'[10]LIMA-CANTA'!#REF!</definedName>
    <definedName name="w" localSheetId="3" hidden="1">'[10]LIMA-CANTA'!#REF!</definedName>
    <definedName name="w" hidden="1">'[10]LIMA-CANTA'!#REF!</definedName>
    <definedName name="Whitechapel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1" hidden="1">{#N/A,#N/A,FALSE,"Tabelle1"}</definedName>
    <definedName name="witt" localSheetId="3" hidden="1">{#N/A,#N/A,FALSE,"Tabelle1"}</definedName>
    <definedName name="witt" localSheetId="0" hidden="1">{#N/A,#N/A,FALSE,"Tabelle1"}</definedName>
    <definedName name="witt" hidden="1">{#N/A,#N/A,FALSE,"Tabelle1"}</definedName>
    <definedName name="wra" localSheetId="1" hidden="1">'[10]LIMA-CANTA'!#REF!</definedName>
    <definedName name="wra" localSheetId="3" hidden="1">'[10]LIMA-CANTA'!#REF!</definedName>
    <definedName name="wra" hidden="1">'[10]LIMA-CANTA'!#REF!</definedName>
    <definedName name="Wrexham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1" hidden="1">{"A.I.s",#N/A,TRUE,"Architects Instructions"}</definedName>
    <definedName name="wrn.A.I.s." localSheetId="3" hidden="1">{"A.I.s",#N/A,TRUE,"Architects Instructions"}</definedName>
    <definedName name="wrn.A.I.s." localSheetId="0" hidden="1">{"A.I.s",#N/A,TRUE,"Architects Instructions"}</definedName>
    <definedName name="wrn.A.I.s." hidden="1">{"A.I.s",#N/A,TRUE,"Architects Instructions"}</definedName>
    <definedName name="wrn.civil._.works." localSheetId="1" hidden="1">{#N/A,#N/A,TRUE,"1842CWN0"}</definedName>
    <definedName name="wrn.civil._.works." localSheetId="3" hidden="1">{#N/A,#N/A,TRUE,"1842CWN0"}</definedName>
    <definedName name="wrn.civil._.works." localSheetId="0" hidden="1">{#N/A,#N/A,TRUE,"1842CWN0"}</definedName>
    <definedName name="wrn.civil._.works." hidden="1">{#N/A,#N/A,TRUE,"1842CWN0"}</definedName>
    <definedName name="wrn.Cost._.Plan._.Report." localSheetId="1" hidden="1">{"Summary",#N/A,TRUE,"Summary";"Cost Plan",#N/A,TRUE,"Cost Plan"}</definedName>
    <definedName name="wrn.Cost._.Plan._.Report." localSheetId="3" hidden="1">{"Summary",#N/A,TRUE,"Summary";"Cost Plan",#N/A,TRUE,"Cost Plan"}</definedName>
    <definedName name="wrn.Cost._.Plan._.Report." localSheetId="0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1" hidden="1">{"Equipment cost",#N/A,FALSE,"bulks"}</definedName>
    <definedName name="wrn.Equipment._.cost." localSheetId="3" hidden="1">{"Equipment cost",#N/A,FALSE,"bulks"}</definedName>
    <definedName name="wrn.Equipment._.cost." localSheetId="0" hidden="1">{"Equipment cost",#N/A,FALSE,"bulks"}</definedName>
    <definedName name="wrn.Equipment._.cost." hidden="1">{"Equipment cost",#N/A,FALSE,"bulks"}</definedName>
    <definedName name="wrn.EST" localSheetId="1" hidden="1">{#N/A,#N/A,TRUE,"FACTS";"DWGLIST",#N/A,TRUE,"DWGS"}</definedName>
    <definedName name="wrn.EST" localSheetId="3" hidden="1">{#N/A,#N/A,TRUE,"FACTS";"DWGLIST",#N/A,TRUE,"DWGS"}</definedName>
    <definedName name="wrn.EST" localSheetId="0" hidden="1">{#N/A,#N/A,TRUE,"FACTS";"DWGLIST",#N/A,TRUE,"DWGS"}</definedName>
    <definedName name="wrn.EST" hidden="1">{#N/A,#N/A,TRUE,"FACTS";"DWGLIST",#N/A,TRUE,"DWGS"}</definedName>
    <definedName name="wrn.EST." localSheetId="1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localSheetId="0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1" hidden="1">{#N/A,#N/A,TRUE,"FACTS";"DWGLIST",#N/A,TRUE,"DWGS"}</definedName>
    <definedName name="wrn.ESTIMATE." localSheetId="3" hidden="1">{#N/A,#N/A,TRUE,"FACTS";"DWGLIST",#N/A,TRUE,"DWGS"}</definedName>
    <definedName name="wrn.ESTIMATE." localSheetId="0" hidden="1">{#N/A,#N/A,TRUE,"FACTS";"DWGLIST",#N/A,TRUE,"DWGS"}</definedName>
    <definedName name="wrn.ESTIMATE." hidden="1">{#N/A,#N/A,TRUE,"FACTS";"DWGLIST",#N/A,TRUE,"DWGS"}</definedName>
    <definedName name="wrn.FORMATOS." localSheetId="1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localSheetId="0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localSheetId="0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1" hidden="1">{#N/A,#N/A,TRUE,"INGENIERIA";#N/A,#N/A,TRUE,"COMPRAS";#N/A,#N/A,TRUE,"DIRECCION";#N/A,#N/A,TRUE,"RESUMEN"}</definedName>
    <definedName name="wrn.GERENCIA." localSheetId="3" hidden="1">{#N/A,#N/A,TRUE,"INGENIERIA";#N/A,#N/A,TRUE,"COMPRAS";#N/A,#N/A,TRUE,"DIRECCION";#N/A,#N/A,TRUE,"RESUMEN"}</definedName>
    <definedName name="wrn.GERENCIA." localSheetId="0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1" hidden="1">{#N/A,#N/A,FALSE,"MAINTENANCE"}</definedName>
    <definedName name="wrn.MAINTENANCE." localSheetId="3" hidden="1">{#N/A,#N/A,FALSE,"MAINTENANCE"}</definedName>
    <definedName name="wrn.MAINTENANCE." localSheetId="0" hidden="1">{#N/A,#N/A,FALSE,"MAINTENANCE"}</definedName>
    <definedName name="wrn.MAINTENANCE." hidden="1">{#N/A,#N/A,FALSE,"MAINTENANCE"}</definedName>
    <definedName name="wrn.March._.99._.Report." localSheetId="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localSheetId="0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1" hidden="1">{#N/A,#N/A,FALSE,"ORGANISATION"}</definedName>
    <definedName name="wrn.ORGANISATION." localSheetId="3" hidden="1">{#N/A,#N/A,FALSE,"ORGANISATION"}</definedName>
    <definedName name="wrn.ORGANISATION." localSheetId="0" hidden="1">{#N/A,#N/A,FALSE,"ORGANISATION"}</definedName>
    <definedName name="wrn.ORGANISATION." hidden="1">{#N/A,#N/A,FALSE,"ORGANISATION"}</definedName>
    <definedName name="wrn.SITE._.NUMBERS._.1995." localSheetId="1" hidden="1">{#N/A,#N/A,FALSE,"SITE NUMBERS 1995"}</definedName>
    <definedName name="wrn.SITE._.NUMBERS._.1995." localSheetId="3" hidden="1">{#N/A,#N/A,FALSE,"SITE NUMBERS 1995"}</definedName>
    <definedName name="wrn.SITE._.NUMBERS._.1995." localSheetId="0" hidden="1">{#N/A,#N/A,FALSE,"SITE NUMBERS 1995"}</definedName>
    <definedName name="wrn.SITE._.NUMBERS._.1995." hidden="1">{#N/A,#N/A,FALSE,"SITE NUMBERS 1995"}</definedName>
    <definedName name="wrn.SITE._.NUMBERS._.1996." localSheetId="1" hidden="1">{#N/A,#N/A,FALSE,"SITE NUMBERS 1996"}</definedName>
    <definedName name="wrn.SITE._.NUMBERS._.1996." localSheetId="3" hidden="1">{#N/A,#N/A,FALSE,"SITE NUMBERS 1996"}</definedName>
    <definedName name="wrn.SITE._.NUMBERS._.1996." localSheetId="0" hidden="1">{#N/A,#N/A,FALSE,"SITE NUMBERS 1996"}</definedName>
    <definedName name="wrn.SITE._.NUMBERS._.1996." hidden="1">{#N/A,#N/A,FALSE,"SITE NUMBERS 1996"}</definedName>
    <definedName name="wrn.SUATINING." localSheetId="1" hidden="1">{#N/A,#N/A,FALSE,"SUSTAINING"}</definedName>
    <definedName name="wrn.SUATINING." localSheetId="3" hidden="1">{#N/A,#N/A,FALSE,"SUSTAINING"}</definedName>
    <definedName name="wrn.SUATINING." localSheetId="0" hidden="1">{#N/A,#N/A,FALSE,"SUSTAINING"}</definedName>
    <definedName name="wrn.SUATINING." hidden="1">{#N/A,#N/A,FALSE,"SUSTAINING"}</definedName>
    <definedName name="wrn.test." localSheetId="1" hidden="1">{#N/A,#N/A,FALSE,"Bericht 2";#N/A,#N/A,FALSE,"Bericht 3";#N/A,#N/A,FALSE,"Bericht 1"}</definedName>
    <definedName name="wrn.test." localSheetId="3" hidden="1">{#N/A,#N/A,FALSE,"Bericht 2";#N/A,#N/A,FALSE,"Bericht 3";#N/A,#N/A,FALSE,"Bericht 1"}</definedName>
    <definedName name="wrn.test." localSheetId="0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1" hidden="1">{#N/A,#N/A,FALSE,"Tabelle1"}</definedName>
    <definedName name="wrn.testbericht." localSheetId="3" hidden="1">{#N/A,#N/A,FALSE,"Tabelle1"}</definedName>
    <definedName name="wrn.testbericht." localSheetId="0" hidden="1">{#N/A,#N/A,FALSE,"Tabelle1"}</definedName>
    <definedName name="wrn.testbericht." hidden="1">{#N/A,#N/A,FALSE,"Tabelle1"}</definedName>
    <definedName name="wrn.UTILITIES." localSheetId="1" hidden="1">{"UTILITIES",#N/A,FALSE,"GENERAL"}</definedName>
    <definedName name="wrn.UTILITIES." localSheetId="3" hidden="1">{"UTILITIES",#N/A,FALSE,"GENERAL"}</definedName>
    <definedName name="wrn.UTILITIES." localSheetId="0" hidden="1">{"UTILITIES",#N/A,FALSE,"GENERAL"}</definedName>
    <definedName name="wrn.UTILITIES." hidden="1">{"UTILITIES",#N/A,FALSE,"GENERAL"}</definedName>
    <definedName name="wrsehtujsrjk" localSheetId="1" hidden="1">{#N/A,#N/A,FALSE,"SUSTAINING"}</definedName>
    <definedName name="wrsehtujsrjk" localSheetId="3" hidden="1">{#N/A,#N/A,FALSE,"SUSTAINING"}</definedName>
    <definedName name="wrsehtujsrjk" localSheetId="0" hidden="1">{#N/A,#N/A,FALSE,"SUSTAINING"}</definedName>
    <definedName name="wrsehtujsrjk" hidden="1">{#N/A,#N/A,FALSE,"SUSTAINING"}</definedName>
    <definedName name="wwww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1" hidden="1">{#N/A,#N/A,FALSE,"SITE NUMBERS 1996"}</definedName>
    <definedName name="WWWWWW" localSheetId="3" hidden="1">{#N/A,#N/A,FALSE,"SITE NUMBERS 1996"}</definedName>
    <definedName name="WWWWWW" localSheetId="0" hidden="1">{#N/A,#N/A,FALSE,"SITE NUMBERS 1996"}</definedName>
    <definedName name="WWWWWW" hidden="1">{#N/A,#N/A,FALSE,"SITE NUMBERS 1996"}</definedName>
    <definedName name="x" localSheetId="1" hidden="1">{#N/A,#N/A,FALSE,"Bericht 2";#N/A,#N/A,FALSE,"Bericht 3";#N/A,#N/A,FALSE,"Bericht 1"}</definedName>
    <definedName name="x" localSheetId="3" hidden="1">{#N/A,#N/A,FALSE,"Bericht 2";#N/A,#N/A,FALSE,"Bericht 3";#N/A,#N/A,FALSE,"Bericht 1"}</definedName>
    <definedName name="x" localSheetId="0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1" hidden="1">'[10]LIMA-CANTA'!#REF!</definedName>
    <definedName name="xGraph11" localSheetId="3" hidden="1">'[10]LIMA-CANTA'!#REF!</definedName>
    <definedName name="xGraph11" hidden="1">'[10]LIMA-CANTA'!#REF!</definedName>
    <definedName name="xxxx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1" hidden="1">{#N/A,#N/A,FALSE,"Bericht 2";#N/A,#N/A,FALSE,"Bericht 3";#N/A,#N/A,FALSE,"Bericht 1"}</definedName>
    <definedName name="xyz" localSheetId="3" hidden="1">{#N/A,#N/A,FALSE,"Bericht 2";#N/A,#N/A,FALSE,"Bericht 3";#N/A,#N/A,FALSE,"Bericht 1"}</definedName>
    <definedName name="xyz" localSheetId="0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1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localSheetId="0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1" hidden="1">{"Equipment cost",#N/A,FALSE,"bulks"}</definedName>
    <definedName name="xz" localSheetId="3" hidden="1">{"Equipment cost",#N/A,FALSE,"bulks"}</definedName>
    <definedName name="xz" localSheetId="0" hidden="1">{"Equipment cost",#N/A,FALSE,"bulks"}</definedName>
    <definedName name="xz" hidden="1">{"Equipment cost",#N/A,FALSE,"bulks"}</definedName>
    <definedName name="y" localSheetId="1" hidden="1">{#N/A,#N/A,TRUE,"FACTS";"DWGLIST",#N/A,TRUE,"DWGS"}</definedName>
    <definedName name="y" localSheetId="3" hidden="1">{#N/A,#N/A,TRUE,"FACTS";"DWGLIST",#N/A,TRUE,"DWGS"}</definedName>
    <definedName name="y" localSheetId="0" hidden="1">{#N/A,#N/A,TRUE,"FACTS";"DWGLIST",#N/A,TRUE,"DWGS"}</definedName>
    <definedName name="y" hidden="1">{#N/A,#N/A,TRUE,"FACTS";"DWGLIST",#N/A,TRUE,"DWGS"}</definedName>
    <definedName name="yfdsf" localSheetId="1" hidden="1">{#N/A,#N/A,FALSE,"Bericht 2";#N/A,#N/A,FALSE,"Bericht 3";#N/A,#N/A,FALSE,"Bericht 1"}</definedName>
    <definedName name="yfdsf" localSheetId="3" hidden="1">{#N/A,#N/A,FALSE,"Bericht 2";#N/A,#N/A,FALSE,"Bericht 3";#N/A,#N/A,FALSE,"Bericht 1"}</definedName>
    <definedName name="yfdsf" localSheetId="0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1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0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1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localSheetId="0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1" hidden="1">{#N/A,#N/A,FALSE,"SUSTAINING"}</definedName>
    <definedName name="zz" localSheetId="3" hidden="1">{#N/A,#N/A,FALSE,"SUSTAINING"}</definedName>
    <definedName name="zz" localSheetId="0" hidden="1">{#N/A,#N/A,FALSE,"SUSTAINING"}</definedName>
    <definedName name="zz" hidden="1">{#N/A,#N/A,FALSE,"SUSTAINING"}</definedName>
    <definedName name="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0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1" hidden="1">{#N/A,#N/A,FALSE,"MAINTENANCE"}</definedName>
    <definedName name="zzzzzz" localSheetId="3" hidden="1">{#N/A,#N/A,FALSE,"MAINTENANCE"}</definedName>
    <definedName name="zzzzzz" localSheetId="0" hidden="1">{#N/A,#N/A,FALSE,"MAINTENANCE"}</definedName>
    <definedName name="zzzzzz" hidden="1">{#N/A,#N/A,FALSE,"MAINTENANCE"}</definedName>
    <definedName name="zzzzzzz" localSheetId="1" hidden="1">{#N/A,#N/A,FALSE,"ORGANISATION"}</definedName>
    <definedName name="zzzzzzz" localSheetId="3" hidden="1">{#N/A,#N/A,FALSE,"ORGANISATION"}</definedName>
    <definedName name="zzzzzzz" localSheetId="0" hidden="1">{#N/A,#N/A,FALSE,"ORGANISATION"}</definedName>
    <definedName name="zzzzzzz" hidden="1">{#N/A,#N/A,FALSE,"ORGANISATION"}</definedName>
    <definedName name="zzzzzzzz" localSheetId="1" hidden="1">{#N/A,#N/A,FALSE,"SITE NUMBERS 1995"}</definedName>
    <definedName name="zzzzzzzz" localSheetId="3" hidden="1">{#N/A,#N/A,FALSE,"SITE NUMBERS 1995"}</definedName>
    <definedName name="zzzzzzzz" localSheetId="0" hidden="1">{#N/A,#N/A,FALSE,"SITE NUMBERS 1995"}</definedName>
    <definedName name="zzzzzzzz" hidden="1">{#N/A,#N/A,FALSE,"SITE NUMBERS 1995"}</definedName>
    <definedName name="zzzzzzzzz" localSheetId="1" hidden="1">{#N/A,#N/A,FALSE,"SITE NUMBERS 1996"}</definedName>
    <definedName name="zzzzzzzzz" localSheetId="3" hidden="1">{#N/A,#N/A,FALSE,"SITE NUMBERS 1996"}</definedName>
    <definedName name="zzzzzzzzz" localSheetId="0" hidden="1">{#N/A,#N/A,FALSE,"SITE NUMBERS 1996"}</definedName>
    <definedName name="zzzzzzzzz" hidden="1">{#N/A,#N/A,FALSE,"SITE NUMBERS 1996"}</definedName>
    <definedName name="zzzzzzzzzz" localSheetId="1" hidden="1">{#N/A,#N/A,FALSE,"SUSTAINING"}</definedName>
    <definedName name="zzzzzzzzzz" localSheetId="3" hidden="1">{#N/A,#N/A,FALSE,"SUSTAINING"}</definedName>
    <definedName name="zzzzzzzzzz" localSheetId="0" hidden="1">{#N/A,#N/A,FALSE,"SUSTAINING"}</definedName>
    <definedName name="zzzzzzzzzz" hidden="1">{#N/A,#N/A,FALSE,"SUSTAINING"}</definedName>
    <definedName name="zzzzzzzzzzz" localSheetId="1" hidden="1">{#N/A,#N/A,FALSE,"ORGANISATION"}</definedName>
    <definedName name="zzzzzzzzzzz" localSheetId="3" hidden="1">{#N/A,#N/A,FALSE,"ORGANISATION"}</definedName>
    <definedName name="zzzzzzzzzzz" localSheetId="0" hidden="1">{#N/A,#N/A,FALSE,"ORGANISATION"}</definedName>
    <definedName name="zzzzzzzzzzz" hidden="1">{#N/A,#N/A,FALSE,"ORGANISATION"}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10" i="36" l="1"/>
  <c r="F34" i="38" s="1"/>
  <c r="B52" i="1"/>
  <c r="B81" i="1" s="1"/>
  <c r="F36" i="38" l="1"/>
  <c r="F37" i="38" s="1"/>
  <c r="B82" i="1"/>
  <c r="B110" i="1"/>
  <c r="B53" i="1"/>
  <c r="F39" i="38" l="1"/>
  <c r="F41" i="38" s="1"/>
  <c r="B111" i="1"/>
  <c r="B152" i="1"/>
  <c r="B71" i="1"/>
  <c r="B54" i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83" i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/>
  <c r="B105" i="1" l="1"/>
  <c r="B101" i="1"/>
  <c r="B76" i="1"/>
  <c r="B72" i="1"/>
  <c r="B73" i="1" s="1"/>
  <c r="B74" i="1" s="1"/>
  <c r="B75" i="1" s="1"/>
  <c r="B197" i="1"/>
  <c r="B232" i="1" s="1"/>
  <c r="B267" i="1" s="1"/>
  <c r="B153" i="1"/>
  <c r="B129" i="1"/>
  <c r="B112" i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297" i="1" l="1"/>
  <c r="B301" i="1" s="1"/>
  <c r="B198" i="1"/>
  <c r="B216" i="1" s="1"/>
  <c r="B171" i="1"/>
  <c r="B154" i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34" i="1"/>
  <c r="B130" i="1"/>
  <c r="B131" i="1" s="1"/>
  <c r="B132" i="1" s="1"/>
  <c r="B133" i="1" s="1"/>
  <c r="B77" i="1"/>
  <c r="B106" i="1"/>
  <c r="B107" i="1" s="1"/>
  <c r="B108" i="1" s="1"/>
  <c r="B109" i="1" s="1"/>
  <c r="B199" i="1" l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78" i="1"/>
  <c r="B79" i="1" s="1"/>
  <c r="B80" i="1" s="1"/>
  <c r="B217" i="1"/>
  <c r="B221" i="1"/>
  <c r="B226" i="1" s="1"/>
  <c r="B227" i="1" s="1"/>
  <c r="B228" i="1" s="1"/>
  <c r="B229" i="1" s="1"/>
  <c r="B230" i="1" s="1"/>
  <c r="B231" i="1" s="1"/>
  <c r="B135" i="1"/>
  <c r="B136" i="1" s="1"/>
  <c r="B137" i="1" s="1"/>
  <c r="B138" i="1" s="1"/>
  <c r="B139" i="1" s="1"/>
  <c r="B140" i="1"/>
  <c r="B176" i="1"/>
  <c r="B181" i="1" s="1"/>
  <c r="B172" i="1"/>
  <c r="B141" i="1" l="1"/>
  <c r="B146" i="1"/>
  <c r="B182" i="1"/>
  <c r="B186" i="1"/>
  <c r="B177" i="1"/>
  <c r="B178" i="1" s="1"/>
  <c r="B179" i="1" s="1"/>
  <c r="B180" i="1" s="1"/>
  <c r="B222" i="1"/>
  <c r="B223" i="1" s="1"/>
  <c r="B224" i="1" s="1"/>
  <c r="B225" i="1" s="1"/>
  <c r="B147" i="1" l="1"/>
  <c r="B187" i="1"/>
  <c r="B183" i="1"/>
  <c r="B233" i="1"/>
  <c r="B234" i="1" s="1"/>
  <c r="B148" i="1" l="1"/>
  <c r="B184" i="1"/>
  <c r="B188" i="1"/>
  <c r="B268" i="1"/>
  <c r="B286" i="1" s="1"/>
  <c r="B290" i="1" s="1"/>
  <c r="B149" i="1" l="1"/>
  <c r="B189" i="1"/>
  <c r="B185" i="1"/>
  <c r="B298" i="1"/>
  <c r="B150" i="1" l="1"/>
  <c r="B190" i="1"/>
  <c r="B151" i="1" l="1"/>
  <c r="B191" i="1"/>
  <c r="B192" i="1" l="1"/>
  <c r="B193" i="1" l="1"/>
  <c r="B194" i="1" l="1"/>
  <c r="B195" i="1" s="1"/>
  <c r="B196" i="1" s="1"/>
  <c r="B302" i="1" l="1"/>
  <c r="B310" i="1" l="1"/>
  <c r="B303" i="1"/>
  <c r="B311" i="1" l="1"/>
  <c r="B312" i="1" s="1"/>
  <c r="B315" i="1"/>
  <c r="B304" i="1"/>
  <c r="B305" i="1" s="1"/>
  <c r="B306" i="1" s="1"/>
  <c r="B307" i="1" l="1"/>
  <c r="B319" i="1"/>
  <c r="B325" i="1" s="1"/>
  <c r="B316" i="1"/>
  <c r="B313" i="1"/>
  <c r="B314" i="1" s="1"/>
  <c r="B320" i="1" l="1"/>
  <c r="B321" i="1" s="1"/>
  <c r="B308" i="1"/>
  <c r="B317" i="1"/>
  <c r="B330" i="1"/>
  <c r="B326" i="1"/>
  <c r="B309" i="1" l="1"/>
  <c r="B322" i="1"/>
  <c r="B327" i="1"/>
  <c r="B318" i="1"/>
  <c r="B331" i="1"/>
  <c r="B332" i="1"/>
  <c r="B328" i="1" l="1"/>
  <c r="B323" i="1"/>
  <c r="B334" i="1"/>
  <c r="B333" i="1"/>
  <c r="B329" i="1" l="1"/>
  <c r="B324" i="1"/>
  <c r="B335" i="1"/>
  <c r="B11" i="1" l="1"/>
  <c r="B12" i="1" s="1"/>
  <c r="B13" i="1" s="1"/>
  <c r="B14" i="1" s="1"/>
  <c r="B15" i="1" l="1"/>
  <c r="B16" i="1" s="1"/>
  <c r="B17" i="1" l="1"/>
  <c r="B28" i="1"/>
  <c r="B32" i="1" l="1"/>
  <c r="B33" i="1" s="1"/>
  <c r="B34" i="1" s="1"/>
  <c r="B35" i="1" s="1"/>
  <c r="B36" i="1" s="1"/>
  <c r="B37" i="1" s="1"/>
  <c r="B44" i="1" s="1"/>
  <c r="B45" i="1" s="1"/>
  <c r="B29" i="1"/>
  <c r="B18" i="1"/>
  <c r="B51" i="1" l="1"/>
  <c r="B46" i="1"/>
  <c r="B38" i="1"/>
  <c r="B39" i="1" s="1"/>
  <c r="B40" i="1" s="1"/>
  <c r="B41" i="1" s="1"/>
  <c r="B42" i="1" s="1"/>
  <c r="B43" i="1" s="1"/>
  <c r="B30" i="1"/>
  <c r="B31" i="1" s="1"/>
  <c r="B19" i="1"/>
  <c r="B47" i="1" l="1"/>
  <c r="B20" i="1"/>
  <c r="B48" i="1" l="1"/>
  <c r="B21" i="1"/>
  <c r="B49" i="1" l="1"/>
  <c r="B22" i="1"/>
  <c r="B50" i="1" l="1"/>
  <c r="B23" i="1"/>
  <c r="B24" i="1" s="1"/>
  <c r="B25" i="1" l="1"/>
  <c r="B26" i="1" l="1"/>
  <c r="B27" i="1" l="1"/>
  <c r="B299" i="1" l="1"/>
  <c r="B291" i="1"/>
  <c r="B287" i="1"/>
  <c r="B269" i="1"/>
  <c r="B244" i="1"/>
  <c r="B261" i="1" s="1"/>
  <c r="B235" i="1"/>
  <c r="B262" i="1" l="1"/>
  <c r="B270" i="1"/>
  <c r="B245" i="1"/>
  <c r="B246" i="1" s="1"/>
  <c r="B292" i="1"/>
  <c r="B236" i="1"/>
  <c r="B300" i="1"/>
  <c r="B263" i="1" l="1"/>
  <c r="B247" i="1"/>
  <c r="B248" i="1" s="1"/>
  <c r="B293" i="1"/>
  <c r="B271" i="1"/>
  <c r="B237" i="1"/>
  <c r="B264" i="1" l="1"/>
  <c r="B249" i="1"/>
  <c r="B272" i="1"/>
  <c r="B294" i="1"/>
  <c r="B238" i="1"/>
  <c r="B265" i="1" l="1"/>
  <c r="B250" i="1"/>
  <c r="B295" i="1"/>
  <c r="B296" i="1" s="1"/>
  <c r="B273" i="1"/>
  <c r="B239" i="1"/>
  <c r="B266" i="1" l="1"/>
  <c r="B251" i="1"/>
  <c r="B274" i="1"/>
  <c r="B240" i="1"/>
  <c r="B252" i="1" l="1"/>
  <c r="B275" i="1"/>
  <c r="B241" i="1"/>
  <c r="B242" i="1" s="1"/>
  <c r="B243" i="1" s="1"/>
  <c r="B253" i="1" l="1"/>
  <c r="B276" i="1"/>
  <c r="B254" i="1" l="1"/>
  <c r="B277" i="1"/>
  <c r="B255" i="1" l="1"/>
  <c r="B278" i="1"/>
  <c r="B279" i="1" s="1"/>
  <c r="B280" i="1" l="1"/>
  <c r="B256" i="1"/>
  <c r="B281" i="1" l="1"/>
  <c r="B257" i="1"/>
  <c r="B258" i="1" s="1"/>
  <c r="B259" i="1" s="1"/>
  <c r="B260" i="1" s="1"/>
  <c r="B282" i="1" l="1"/>
  <c r="B283" i="1" l="1"/>
  <c r="B284" i="1" l="1"/>
  <c r="B285" i="1" l="1"/>
  <c r="B288" i="1" l="1"/>
  <c r="B289" i="1" l="1"/>
  <c r="B218" i="1" l="1"/>
  <c r="B173" i="1"/>
  <c r="B102" i="1"/>
  <c r="B174" i="1" l="1"/>
  <c r="B219" i="1"/>
  <c r="B103" i="1"/>
  <c r="B220" i="1" l="1"/>
  <c r="B104" i="1"/>
  <c r="B175" i="1"/>
  <c r="B142" i="1"/>
  <c r="E11" i="1" l="1"/>
  <c r="C11" i="1"/>
  <c r="D11" i="1"/>
  <c r="C12" i="1"/>
  <c r="B143" i="1"/>
  <c r="E12" i="1" l="1"/>
  <c r="D12" i="1"/>
  <c r="B144" i="1"/>
  <c r="E13" i="1" l="1"/>
  <c r="D13" i="1"/>
  <c r="C13" i="1"/>
  <c r="B145" i="1"/>
  <c r="E14" i="1" l="1"/>
  <c r="D14" i="1"/>
  <c r="C14" i="1"/>
  <c r="C15" i="1" l="1"/>
  <c r="D16" i="1" l="1"/>
  <c r="E16" i="1"/>
  <c r="C16" i="1"/>
  <c r="E17" i="1" l="1"/>
  <c r="D17" i="1"/>
  <c r="C17" i="1"/>
  <c r="E18" i="1" l="1"/>
  <c r="D18" i="1"/>
  <c r="C18" i="1" l="1"/>
  <c r="D21" i="1"/>
  <c r="D19" i="1"/>
  <c r="E20" i="1"/>
  <c r="E19" i="1"/>
  <c r="C20" i="1"/>
  <c r="C21" i="1"/>
  <c r="D20" i="1"/>
  <c r="C19" i="1"/>
  <c r="C22" i="1" l="1"/>
  <c r="D22" i="1"/>
  <c r="E22" i="1"/>
  <c r="D23" i="1" l="1"/>
  <c r="C23" i="1"/>
  <c r="E23" i="1"/>
  <c r="C24" i="1" l="1"/>
  <c r="D24" i="1"/>
  <c r="C30" i="1" l="1"/>
  <c r="E30" i="1"/>
  <c r="C29" i="1"/>
  <c r="D30" i="1"/>
  <c r="E29" i="1"/>
  <c r="D29" i="1"/>
  <c r="D48" i="1" l="1"/>
  <c r="E36" i="1" l="1"/>
  <c r="C49" i="1"/>
  <c r="D47" i="1"/>
  <c r="D49" i="1"/>
  <c r="C46" i="1"/>
  <c r="E48" i="1"/>
  <c r="C48" i="1"/>
  <c r="D51" i="1"/>
  <c r="D46" i="1"/>
  <c r="C51" i="1"/>
  <c r="C47" i="1"/>
  <c r="C27" i="1"/>
  <c r="C50" i="1"/>
  <c r="D50" i="1"/>
  <c r="C26" i="1"/>
  <c r="D26" i="1"/>
  <c r="D31" i="1"/>
  <c r="E25" i="1"/>
  <c r="D149" i="1"/>
  <c r="D150" i="1"/>
  <c r="E31" i="1"/>
  <c r="C309" i="1"/>
  <c r="E26" i="1"/>
  <c r="D27" i="1"/>
  <c r="E27" i="1"/>
  <c r="C31" i="1"/>
  <c r="D306" i="1"/>
  <c r="D260" i="1"/>
  <c r="D259" i="1"/>
  <c r="C259" i="1"/>
  <c r="C260" i="1"/>
  <c r="C148" i="1"/>
  <c r="D258" i="1"/>
  <c r="C258" i="1"/>
  <c r="C147" i="1"/>
  <c r="C149" i="1"/>
  <c r="D307" i="1"/>
  <c r="C146" i="1"/>
  <c r="C151" i="1"/>
  <c r="C150" i="1"/>
  <c r="D151" i="1"/>
  <c r="D147" i="1"/>
  <c r="D148" i="1"/>
  <c r="E308" i="1"/>
  <c r="E307" i="1"/>
  <c r="C306" i="1"/>
  <c r="C307" i="1"/>
  <c r="D309" i="1"/>
  <c r="C308" i="1"/>
  <c r="D308" i="1"/>
  <c r="E306" i="1"/>
  <c r="E309" i="1"/>
  <c r="C188" i="1"/>
  <c r="C314" i="1"/>
  <c r="C315" i="1"/>
  <c r="C284" i="1"/>
  <c r="C189" i="1"/>
  <c r="D183" i="1"/>
  <c r="C190" i="1"/>
  <c r="C195" i="1"/>
  <c r="C182" i="1"/>
  <c r="D192" i="1"/>
  <c r="D182" i="1"/>
  <c r="D195" i="1"/>
  <c r="C192" i="1"/>
  <c r="C247" i="1"/>
  <c r="C283" i="1"/>
  <c r="D185" i="1"/>
  <c r="C243" i="1"/>
  <c r="C181" i="1"/>
  <c r="D187" i="1"/>
  <c r="C183" i="1"/>
  <c r="C193" i="1"/>
  <c r="C194" i="1"/>
  <c r="D191" i="1"/>
  <c r="D194" i="1"/>
  <c r="C187" i="1"/>
  <c r="D190" i="1"/>
  <c r="D189" i="1"/>
  <c r="D243" i="1"/>
  <c r="C185" i="1"/>
  <c r="C196" i="1"/>
  <c r="C186" i="1"/>
  <c r="C191" i="1"/>
  <c r="D193" i="1"/>
  <c r="D188" i="1"/>
  <c r="D196" i="1"/>
  <c r="D184" i="1"/>
  <c r="C184" i="1"/>
  <c r="D283" i="1"/>
  <c r="D264" i="1"/>
  <c r="D256" i="1"/>
  <c r="D281" i="1"/>
  <c r="C252" i="1"/>
  <c r="D253" i="1"/>
  <c r="C253" i="1"/>
  <c r="C263" i="1"/>
  <c r="C282" i="1"/>
  <c r="D284" i="1"/>
  <c r="C248" i="1"/>
  <c r="D265" i="1"/>
  <c r="D279" i="1"/>
  <c r="D280" i="1"/>
  <c r="C250" i="1"/>
  <c r="C257" i="1"/>
  <c r="C296" i="1"/>
  <c r="D285" i="1"/>
  <c r="C280" i="1"/>
  <c r="C261" i="1"/>
  <c r="D263" i="1"/>
  <c r="D254" i="1"/>
  <c r="C256" i="1"/>
  <c r="C262" i="1"/>
  <c r="C285" i="1"/>
  <c r="D262" i="1"/>
  <c r="C266" i="1"/>
  <c r="C251" i="1"/>
  <c r="C242" i="1"/>
  <c r="C265" i="1"/>
  <c r="D266" i="1"/>
  <c r="D296" i="1"/>
  <c r="C281" i="1"/>
  <c r="D250" i="1"/>
  <c r="C279" i="1"/>
  <c r="D282" i="1"/>
  <c r="C264" i="1"/>
  <c r="D257" i="1"/>
  <c r="C246" i="1"/>
  <c r="D246" i="1"/>
  <c r="D247" i="1"/>
  <c r="E62" i="1"/>
  <c r="E44" i="1"/>
  <c r="E299" i="1"/>
  <c r="E35" i="1"/>
  <c r="E33" i="1"/>
  <c r="E298" i="1"/>
  <c r="E300" i="1"/>
  <c r="E39" i="1"/>
  <c r="E34" i="1"/>
  <c r="E32" i="1"/>
  <c r="E40" i="1"/>
  <c r="C278" i="1" l="1"/>
  <c r="D289" i="1"/>
  <c r="D288" i="1"/>
  <c r="D278" i="1"/>
  <c r="C145" i="1"/>
  <c r="D145" i="1"/>
  <c r="D177" i="1"/>
  <c r="D178" i="1"/>
  <c r="C178" i="1"/>
  <c r="C177" i="1"/>
  <c r="D127" i="1"/>
  <c r="C110" i="1"/>
  <c r="D179" i="1"/>
  <c r="C92" i="1"/>
  <c r="D295" i="1"/>
  <c r="D142" i="1"/>
  <c r="C118" i="1"/>
  <c r="D166" i="1"/>
  <c r="C52" i="1"/>
  <c r="D207" i="1"/>
  <c r="D91" i="1"/>
  <c r="C153" i="1"/>
  <c r="D135" i="1"/>
  <c r="D136" i="1"/>
  <c r="C74" i="1"/>
  <c r="D299" i="1"/>
  <c r="D269" i="1"/>
  <c r="D223" i="1"/>
  <c r="D59" i="1"/>
  <c r="C71" i="1"/>
  <c r="D34" i="1"/>
  <c r="C84" i="1"/>
  <c r="D131" i="1"/>
  <c r="C170" i="1"/>
  <c r="C173" i="1"/>
  <c r="D84" i="1"/>
  <c r="C44" i="1"/>
  <c r="D75" i="1"/>
  <c r="C152" i="1"/>
  <c r="C121" i="1"/>
  <c r="C160" i="1"/>
  <c r="C211" i="1"/>
  <c r="D96" i="1"/>
  <c r="C111" i="1"/>
  <c r="C297" i="1"/>
  <c r="D211" i="1"/>
  <c r="C286" i="1"/>
  <c r="C179" i="1"/>
  <c r="C218" i="1"/>
  <c r="D133" i="1"/>
  <c r="C232" i="1"/>
  <c r="D121" i="1"/>
  <c r="C214" i="1"/>
  <c r="C134" i="1"/>
  <c r="D39" i="1"/>
  <c r="C220" i="1"/>
  <c r="C299" i="1"/>
  <c r="D69" i="1"/>
  <c r="C56" i="1"/>
  <c r="C168" i="1"/>
  <c r="C138" i="1"/>
  <c r="C97" i="1"/>
  <c r="D107" i="1"/>
  <c r="D298" i="1"/>
  <c r="D87" i="1"/>
  <c r="D109" i="1"/>
  <c r="D202" i="1"/>
  <c r="D220" i="1"/>
  <c r="D114" i="1"/>
  <c r="D160" i="1"/>
  <c r="C164" i="1"/>
  <c r="D238" i="1"/>
  <c r="D120" i="1"/>
  <c r="C98" i="1"/>
  <c r="C33" i="1"/>
  <c r="D88" i="1"/>
  <c r="C107" i="1"/>
  <c r="C198" i="1"/>
  <c r="C238" i="1"/>
  <c r="D218" i="1"/>
  <c r="C287" i="1"/>
  <c r="C79" i="1"/>
  <c r="C215" i="1"/>
  <c r="D103" i="1"/>
  <c r="C239" i="1"/>
  <c r="C137" i="1"/>
  <c r="D93" i="1"/>
  <c r="C83" i="1"/>
  <c r="C295" i="1"/>
  <c r="C43" i="1"/>
  <c r="D122" i="1"/>
  <c r="D55" i="1"/>
  <c r="D90" i="1"/>
  <c r="D77" i="1"/>
  <c r="C300" i="1"/>
  <c r="D275" i="1"/>
  <c r="D137" i="1"/>
  <c r="D213" i="1"/>
  <c r="C240" i="1"/>
  <c r="C205" i="1"/>
  <c r="C42" i="1"/>
  <c r="D271" i="1"/>
  <c r="C288" i="1"/>
  <c r="C120" i="1"/>
  <c r="C133" i="1"/>
  <c r="C106" i="1"/>
  <c r="C65" i="1"/>
  <c r="C212" i="1"/>
  <c r="D174" i="1"/>
  <c r="C200" i="1"/>
  <c r="C93" i="1"/>
  <c r="D78" i="1"/>
  <c r="C63" i="1"/>
  <c r="D291" i="1"/>
  <c r="D40" i="1"/>
  <c r="C115" i="1"/>
  <c r="C117" i="1"/>
  <c r="D54" i="1"/>
  <c r="D225" i="1"/>
  <c r="C80" i="1"/>
  <c r="C55" i="1"/>
  <c r="C276" i="1"/>
  <c r="D42" i="1"/>
  <c r="D156" i="1"/>
  <c r="D62" i="1"/>
  <c r="D44" i="1"/>
  <c r="C58" i="1"/>
  <c r="C169" i="1"/>
  <c r="D236" i="1"/>
  <c r="C99" i="1"/>
  <c r="C225" i="1"/>
  <c r="C175" i="1"/>
  <c r="D164" i="1"/>
  <c r="D65" i="1"/>
  <c r="D61" i="1"/>
  <c r="D203" i="1"/>
  <c r="C86" i="1"/>
  <c r="C176" i="1"/>
  <c r="D175" i="1"/>
  <c r="C158" i="1"/>
  <c r="C37" i="1"/>
  <c r="C75" i="1"/>
  <c r="C199" i="1"/>
  <c r="D138" i="1"/>
  <c r="C34" i="1"/>
  <c r="D132" i="1"/>
  <c r="C135" i="1"/>
  <c r="D143" i="1"/>
  <c r="C105" i="1"/>
  <c r="D66" i="1"/>
  <c r="C36" i="1"/>
  <c r="C81" i="1"/>
  <c r="D287" i="1"/>
  <c r="D199" i="1"/>
  <c r="D158" i="1"/>
  <c r="D35" i="1"/>
  <c r="C122" i="1"/>
  <c r="C197" i="1"/>
  <c r="C166" i="1"/>
  <c r="C76" i="1"/>
  <c r="D157" i="1"/>
  <c r="D89" i="1"/>
  <c r="C68" i="1"/>
  <c r="D63" i="1"/>
  <c r="D60" i="1"/>
  <c r="C69" i="1"/>
  <c r="C233" i="1"/>
  <c r="D64" i="1"/>
  <c r="C180" i="1"/>
  <c r="C204" i="1"/>
  <c r="D123" i="1"/>
  <c r="C165" i="1"/>
  <c r="D118" i="1"/>
  <c r="C156" i="1"/>
  <c r="D72" i="1"/>
  <c r="C222" i="1"/>
  <c r="C273" i="1"/>
  <c r="D300" i="1"/>
  <c r="D200" i="1"/>
  <c r="C67" i="1"/>
  <c r="C129" i="1"/>
  <c r="C104" i="1"/>
  <c r="C207" i="1"/>
  <c r="C87" i="1"/>
  <c r="C298" i="1"/>
  <c r="C85" i="1"/>
  <c r="C292" i="1"/>
  <c r="C293" i="1"/>
  <c r="C269" i="1"/>
  <c r="D130" i="1"/>
  <c r="C210" i="1"/>
  <c r="D169" i="1"/>
  <c r="C114" i="1"/>
  <c r="D159" i="1"/>
  <c r="D99" i="1"/>
  <c r="D172" i="1"/>
  <c r="C91" i="1"/>
  <c r="D58" i="1"/>
  <c r="C136" i="1"/>
  <c r="D94" i="1"/>
  <c r="C277" i="1"/>
  <c r="D108" i="1"/>
  <c r="C202" i="1"/>
  <c r="D239" i="1"/>
  <c r="C40" i="1"/>
  <c r="C72" i="1"/>
  <c r="C274" i="1"/>
  <c r="D86" i="1"/>
  <c r="C209" i="1"/>
  <c r="D163" i="1"/>
  <c r="C131" i="1"/>
  <c r="C172" i="1"/>
  <c r="C217" i="1"/>
  <c r="D125" i="1"/>
  <c r="C155" i="1"/>
  <c r="D97" i="1"/>
  <c r="D126" i="1"/>
  <c r="C219" i="1"/>
  <c r="D98" i="1"/>
  <c r="C268" i="1"/>
  <c r="C275" i="1"/>
  <c r="D102" i="1"/>
  <c r="C38" i="1"/>
  <c r="C289" i="1"/>
  <c r="C123" i="1"/>
  <c r="C236" i="1"/>
  <c r="D294" i="1"/>
  <c r="C216" i="1"/>
  <c r="D214" i="1"/>
  <c r="D36" i="1"/>
  <c r="C159" i="1"/>
  <c r="C125" i="1"/>
  <c r="C60" i="1"/>
  <c r="C77" i="1"/>
  <c r="C157" i="1"/>
  <c r="D201" i="1"/>
  <c r="C237" i="1"/>
  <c r="C88" i="1"/>
  <c r="D274" i="1"/>
  <c r="D170" i="1"/>
  <c r="D204" i="1"/>
  <c r="D209" i="1"/>
  <c r="C112" i="1"/>
  <c r="D206" i="1"/>
  <c r="D92" i="1"/>
  <c r="D32" i="1"/>
  <c r="D235" i="1"/>
  <c r="D116" i="1"/>
  <c r="D85" i="1"/>
  <c r="D104" i="1"/>
  <c r="C291" i="1"/>
  <c r="D208" i="1"/>
  <c r="C109" i="1"/>
  <c r="C140" i="1"/>
  <c r="D273" i="1"/>
  <c r="C113" i="1"/>
  <c r="C201" i="1"/>
  <c r="D161" i="1"/>
  <c r="D56" i="1"/>
  <c r="D128" i="1"/>
  <c r="D219" i="1"/>
  <c r="C62" i="1"/>
  <c r="C73" i="1"/>
  <c r="C32" i="1"/>
  <c r="D277" i="1"/>
  <c r="D74" i="1"/>
  <c r="D113" i="1"/>
  <c r="C174" i="1"/>
  <c r="C144" i="1"/>
  <c r="C66" i="1"/>
  <c r="D162" i="1"/>
  <c r="D33" i="1"/>
  <c r="C95" i="1"/>
  <c r="C59" i="1"/>
  <c r="C78" i="1"/>
  <c r="D215" i="1"/>
  <c r="C94" i="1"/>
  <c r="D154" i="1"/>
  <c r="D144" i="1"/>
  <c r="D155" i="1"/>
  <c r="D101" i="1"/>
  <c r="C102" i="1"/>
  <c r="C271" i="1"/>
  <c r="C223" i="1"/>
  <c r="C267" i="1"/>
  <c r="C206" i="1"/>
  <c r="D41" i="1"/>
  <c r="D141" i="1"/>
  <c r="C224" i="1"/>
  <c r="C119" i="1"/>
  <c r="D83" i="1"/>
  <c r="C41" i="1"/>
  <c r="D272" i="1"/>
  <c r="C90" i="1"/>
  <c r="D205" i="1"/>
  <c r="C143" i="1"/>
  <c r="C294" i="1"/>
  <c r="C96" i="1"/>
  <c r="C142" i="1"/>
  <c r="C161" i="1"/>
  <c r="C203" i="1"/>
  <c r="D112" i="1"/>
  <c r="D237" i="1"/>
  <c r="D173" i="1"/>
  <c r="C103" i="1"/>
  <c r="D117" i="1"/>
  <c r="C28" i="1"/>
  <c r="C245" i="1"/>
  <c r="D95" i="1"/>
  <c r="C54" i="1"/>
  <c r="C127" i="1"/>
  <c r="C221" i="1"/>
  <c r="D241" i="1"/>
  <c r="D180" i="1"/>
  <c r="C167" i="1"/>
  <c r="C234" i="1"/>
  <c r="C70" i="1"/>
  <c r="C39" i="1"/>
  <c r="D210" i="1"/>
  <c r="C241" i="1"/>
  <c r="C154" i="1"/>
  <c r="C272" i="1"/>
  <c r="C162" i="1"/>
  <c r="C108" i="1"/>
  <c r="D270" i="1"/>
  <c r="D67" i="1"/>
  <c r="C208" i="1"/>
  <c r="D276" i="1"/>
  <c r="D124" i="1"/>
  <c r="C124" i="1"/>
  <c r="D240" i="1"/>
  <c r="D168" i="1"/>
  <c r="C171" i="1"/>
  <c r="C45" i="1"/>
  <c r="D165" i="1"/>
  <c r="D245" i="1"/>
  <c r="D222" i="1"/>
  <c r="C141" i="1"/>
  <c r="D80" i="1"/>
  <c r="C35" i="1"/>
  <c r="C270" i="1"/>
  <c r="C235" i="1"/>
  <c r="D119" i="1"/>
  <c r="D79" i="1"/>
  <c r="D38" i="1"/>
  <c r="D70" i="1"/>
  <c r="C130" i="1"/>
  <c r="C126" i="1"/>
  <c r="D217" i="1"/>
  <c r="D212" i="1"/>
  <c r="C57" i="1"/>
  <c r="D43" i="1"/>
  <c r="C89" i="1"/>
  <c r="D115" i="1"/>
  <c r="C61" i="1"/>
  <c r="C128" i="1"/>
  <c r="D68" i="1"/>
  <c r="D292" i="1"/>
  <c r="C116" i="1"/>
  <c r="C82" i="1"/>
  <c r="C290" i="1"/>
  <c r="C213" i="1"/>
  <c r="C132" i="1"/>
  <c r="C53" i="1"/>
  <c r="D167" i="1"/>
  <c r="C101" i="1"/>
  <c r="C163" i="1"/>
  <c r="D234" i="1"/>
  <c r="D73" i="1"/>
  <c r="D224" i="1"/>
  <c r="C64" i="1"/>
  <c r="D57" i="1"/>
  <c r="D293" i="1"/>
  <c r="D106" i="1"/>
  <c r="E280" i="1" l="1"/>
  <c r="E314" i="1" l="1"/>
  <c r="D314" i="1"/>
  <c r="C330" i="1" l="1"/>
  <c r="C316" i="1"/>
  <c r="C327" i="1"/>
  <c r="E328" i="1"/>
  <c r="C318" i="1"/>
  <c r="C328" i="1"/>
  <c r="D303" i="1"/>
  <c r="C303" i="1"/>
  <c r="E312" i="1"/>
  <c r="C335" i="1"/>
  <c r="E313" i="1"/>
  <c r="E333" i="1"/>
  <c r="C312" i="1"/>
  <c r="E326" i="1"/>
  <c r="E316" i="1"/>
  <c r="D331" i="1"/>
  <c r="E322" i="1"/>
  <c r="D322" i="1"/>
  <c r="E327" i="1"/>
  <c r="E320" i="1"/>
  <c r="C325" i="1"/>
  <c r="C334" i="1"/>
  <c r="D321" i="1"/>
  <c r="E311" i="1"/>
  <c r="C317" i="1"/>
  <c r="C331" i="1"/>
  <c r="C332" i="1"/>
  <c r="C326" i="1"/>
  <c r="D304" i="1"/>
  <c r="D311" i="1"/>
  <c r="D326" i="1"/>
  <c r="E323" i="1"/>
  <c r="D324" i="1"/>
  <c r="C319" i="1"/>
  <c r="D318" i="1"/>
  <c r="D317" i="1"/>
  <c r="C304" i="1"/>
  <c r="D312" i="1"/>
  <c r="C333" i="1"/>
  <c r="D320" i="1"/>
  <c r="D329" i="1"/>
  <c r="C310" i="1"/>
  <c r="C301" i="1"/>
  <c r="E317" i="1"/>
  <c r="C321" i="1"/>
  <c r="E321" i="1"/>
  <c r="E335" i="1"/>
  <c r="C302" i="1"/>
  <c r="E303" i="1"/>
  <c r="E324" i="1"/>
  <c r="D313" i="1"/>
  <c r="C323" i="1"/>
  <c r="D333" i="1"/>
  <c r="D327" i="1"/>
  <c r="E329" i="1"/>
  <c r="D316" i="1"/>
  <c r="D335" i="1"/>
  <c r="E318" i="1"/>
  <c r="C324" i="1"/>
  <c r="E304" i="1"/>
  <c r="C313" i="1"/>
  <c r="E331" i="1"/>
  <c r="D323" i="1"/>
  <c r="D328" i="1"/>
  <c r="C320" i="1"/>
  <c r="C322" i="1"/>
  <c r="C311" i="1"/>
  <c r="C329" i="1"/>
  <c r="C254" i="1" l="1"/>
  <c r="C249" i="1"/>
  <c r="D251" i="1"/>
  <c r="D242" i="1"/>
  <c r="C255" i="1"/>
  <c r="D255" i="1"/>
  <c r="D249" i="1"/>
  <c r="D248" i="1"/>
  <c r="D252" i="1"/>
  <c r="D230" i="1"/>
  <c r="C227" i="1"/>
  <c r="C230" i="1"/>
  <c r="C226" i="1"/>
  <c r="D229" i="1"/>
  <c r="D231" i="1"/>
  <c r="D228" i="1"/>
  <c r="C228" i="1"/>
  <c r="C139" i="1"/>
  <c r="C229" i="1"/>
  <c r="D139" i="1"/>
  <c r="C231" i="1"/>
  <c r="D227" i="1"/>
  <c r="C100" i="1"/>
  <c r="C305" i="1"/>
  <c r="E305" i="1"/>
  <c r="D305" i="1"/>
  <c r="E288" i="1" l="1"/>
  <c r="E278" i="1" l="1"/>
  <c r="E277" i="1" l="1"/>
  <c r="E289" i="1" l="1"/>
  <c r="E270" i="1"/>
  <c r="E254" i="1" l="1"/>
  <c r="E271" i="1" l="1"/>
  <c r="E38" i="1" l="1"/>
  <c r="E41" i="1"/>
  <c r="E51" i="1" l="1"/>
  <c r="E57" i="1" l="1"/>
  <c r="E70" i="1"/>
  <c r="E75" i="1"/>
  <c r="E58" i="1"/>
  <c r="E77" i="1"/>
  <c r="E74" i="1"/>
  <c r="E54" i="1"/>
  <c r="E163" i="1" l="1"/>
  <c r="I158" i="1" s="1"/>
  <c r="N75" i="1"/>
  <c r="I74" i="1"/>
  <c r="E166" i="1"/>
  <c r="E157" i="1"/>
  <c r="E66" i="1"/>
  <c r="E162" i="1"/>
  <c r="E174" i="1"/>
  <c r="E177" i="1"/>
  <c r="E175" i="1"/>
  <c r="E158" i="1"/>
  <c r="E63" i="1"/>
  <c r="I58" i="1" s="1"/>
  <c r="I174" i="1" l="1"/>
  <c r="E154" i="1"/>
  <c r="E178" i="1"/>
  <c r="I175" i="1" s="1"/>
  <c r="E164" i="1"/>
  <c r="J158" i="1" s="1"/>
  <c r="E64" i="1"/>
  <c r="J58" i="1" s="1"/>
  <c r="N175" i="1"/>
  <c r="E78" i="1"/>
  <c r="I75" i="1" s="1"/>
  <c r="I76" i="1" s="1"/>
  <c r="I77" i="1" s="1"/>
  <c r="E167" i="1"/>
  <c r="E67" i="1"/>
  <c r="N177" i="1" l="1"/>
  <c r="I176" i="1"/>
  <c r="I177" i="1" s="1"/>
  <c r="N77" i="1"/>
  <c r="E269" i="1" l="1"/>
  <c r="E275" i="1" l="1"/>
  <c r="E281" i="1"/>
  <c r="E91" i="1" l="1"/>
  <c r="E274" i="1" l="1"/>
  <c r="E291" i="1" l="1"/>
  <c r="E293" i="1" l="1"/>
  <c r="E292" i="1" l="1"/>
  <c r="D25" i="1" l="1"/>
  <c r="C25" i="1"/>
  <c r="E285" i="1" l="1"/>
  <c r="E127" i="1" l="1"/>
  <c r="E214" i="1"/>
  <c r="E204" i="1" l="1"/>
  <c r="E117" i="1"/>
  <c r="E215" i="1" l="1"/>
  <c r="E213" i="1"/>
  <c r="E128" i="1"/>
  <c r="E126" i="1"/>
  <c r="E83" i="1"/>
  <c r="E99" i="1"/>
  <c r="E294" i="1" l="1"/>
  <c r="E168" i="1" l="1"/>
  <c r="E69" i="1" l="1"/>
  <c r="E98" i="1" l="1"/>
  <c r="E170" i="1" l="1"/>
  <c r="E256" i="1" l="1"/>
  <c r="E242" i="1" l="1"/>
  <c r="E258" i="1" l="1"/>
  <c r="E262" i="1" l="1"/>
  <c r="E264" i="1"/>
  <c r="E263" i="1" l="1"/>
  <c r="E265" i="1" l="1"/>
  <c r="E248" i="1" l="1"/>
  <c r="E255" i="1" l="1"/>
  <c r="E266" i="1"/>
  <c r="E245" i="1"/>
  <c r="E247" i="1"/>
  <c r="E251" i="1"/>
  <c r="E241" i="1" l="1"/>
  <c r="E249" i="1"/>
  <c r="E243" i="1" l="1"/>
  <c r="E239" i="1" l="1"/>
  <c r="E246" i="1" l="1"/>
  <c r="E234" i="1" l="1"/>
  <c r="E240" i="1"/>
  <c r="E235" i="1" l="1"/>
  <c r="E257" i="1" l="1"/>
  <c r="E250" i="1" l="1"/>
  <c r="E187" i="1" l="1"/>
  <c r="I190" i="1" s="1"/>
  <c r="E195" i="1" l="1"/>
  <c r="E188" i="1"/>
  <c r="E196" i="1" l="1"/>
  <c r="E190" i="1"/>
  <c r="I191" i="1" s="1"/>
  <c r="I192" i="1" s="1"/>
  <c r="I193" i="1" s="1"/>
  <c r="E193" i="1"/>
  <c r="E189" i="1"/>
  <c r="E194" i="1" l="1"/>
  <c r="E151" i="1" l="1"/>
  <c r="E149" i="1"/>
  <c r="E150" i="1"/>
  <c r="E147" i="1" l="1"/>
  <c r="E148" i="1" l="1"/>
  <c r="E206" i="1" l="1"/>
  <c r="E208" i="1"/>
  <c r="I203" i="1" s="1"/>
  <c r="E104" i="1"/>
  <c r="E222" i="1"/>
  <c r="E229" i="1"/>
  <c r="H229" i="1" s="1"/>
  <c r="E199" i="1"/>
  <c r="E220" i="1"/>
  <c r="E227" i="1"/>
  <c r="E92" i="1"/>
  <c r="I87" i="1" s="1"/>
  <c r="E212" i="1"/>
  <c r="E95" i="1"/>
  <c r="E228" i="1"/>
  <c r="E103" i="1"/>
  <c r="E106" i="1"/>
  <c r="E86" i="1"/>
  <c r="E87" i="1"/>
  <c r="E219" i="1"/>
  <c r="E183" i="1" l="1"/>
  <c r="I183" i="1" s="1"/>
  <c r="E182" i="1"/>
  <c r="I182" i="1" s="1"/>
  <c r="E207" i="1"/>
  <c r="E209" i="1"/>
  <c r="J203" i="1" s="1"/>
  <c r="E205" i="1"/>
  <c r="E93" i="1"/>
  <c r="J87" i="1" s="1"/>
  <c r="E200" i="1"/>
  <c r="E223" i="1"/>
  <c r="I220" i="1" s="1"/>
  <c r="E107" i="1"/>
  <c r="I104" i="1" s="1"/>
  <c r="N220" i="1"/>
  <c r="I219" i="1"/>
  <c r="E96" i="1"/>
  <c r="E201" i="1"/>
  <c r="I103" i="1"/>
  <c r="N104" i="1"/>
  <c r="E132" i="1"/>
  <c r="E112" i="1"/>
  <c r="E135" i="1"/>
  <c r="E113" i="1"/>
  <c r="E141" i="1"/>
  <c r="E133" i="1"/>
  <c r="E136" i="1"/>
  <c r="E121" i="1"/>
  <c r="I116" i="1" s="1"/>
  <c r="E118" i="1"/>
  <c r="E142" i="1"/>
  <c r="E114" i="1"/>
  <c r="E143" i="1"/>
  <c r="H143" i="1" s="1"/>
  <c r="E165" i="1" l="1"/>
  <c r="I184" i="1"/>
  <c r="I185" i="1" s="1"/>
  <c r="N106" i="1"/>
  <c r="I105" i="1"/>
  <c r="I106" i="1" s="1"/>
  <c r="I221" i="1"/>
  <c r="I222" i="1" s="1"/>
  <c r="N222" i="1"/>
  <c r="N133" i="1"/>
  <c r="I132" i="1"/>
  <c r="E137" i="1"/>
  <c r="I133" i="1" s="1"/>
  <c r="E119" i="1"/>
  <c r="E122" i="1"/>
  <c r="J116" i="1" s="1"/>
  <c r="E65" i="1"/>
  <c r="E120" i="1"/>
  <c r="I134" i="1" l="1"/>
  <c r="I135" i="1" s="1"/>
  <c r="N135" i="1"/>
  <c r="N224" i="1" s="1"/>
  <c r="E94" i="1" l="1"/>
  <c r="E211" i="1" l="1"/>
  <c r="E159" i="1" l="1"/>
  <c r="H157" i="1" s="1"/>
  <c r="I157" i="1" s="1"/>
  <c r="E59" i="1"/>
  <c r="H57" i="1" s="1"/>
  <c r="I57" i="1" s="1"/>
  <c r="E125" i="1"/>
  <c r="I159" i="1" l="1"/>
  <c r="J157" i="1"/>
  <c r="J159" i="1" s="1"/>
  <c r="I59" i="1"/>
  <c r="J57" i="1"/>
  <c r="J59" i="1" s="1"/>
  <c r="K59" i="1" l="1"/>
  <c r="K159" i="1"/>
  <c r="E88" i="1" l="1"/>
  <c r="H86" i="1" s="1"/>
  <c r="I86" i="1" l="1"/>
  <c r="I88" i="1" s="1"/>
  <c r="J86" i="1" l="1"/>
  <c r="J88" i="1" s="1"/>
  <c r="K88" i="1" s="1"/>
  <c r="E296" i="1" l="1"/>
  <c r="E295" i="1" l="1"/>
  <c r="E287" i="1" l="1"/>
  <c r="E279" i="1" l="1"/>
  <c r="E276" i="1"/>
  <c r="E43" i="1" l="1"/>
  <c r="E42" i="1" l="1"/>
  <c r="E50" i="1" l="1"/>
  <c r="E49" i="1" l="1"/>
  <c r="E253" i="1" l="1"/>
  <c r="E236" i="1"/>
  <c r="E252" i="1" l="1"/>
  <c r="E260" i="1"/>
  <c r="E259" i="1" l="1"/>
  <c r="E231" i="1" l="1"/>
  <c r="E144" i="1" l="1"/>
  <c r="I143" i="1" s="1"/>
  <c r="I144" i="1" s="1"/>
  <c r="E145" i="1"/>
  <c r="E230" i="1"/>
  <c r="I229" i="1" s="1"/>
  <c r="I230" i="1" s="1"/>
  <c r="K160" i="1"/>
  <c r="K161" i="1" s="1"/>
  <c r="K162" i="1" s="1"/>
  <c r="K205" i="1" l="1"/>
  <c r="E192" i="1" l="1"/>
  <c r="E191" i="1" l="1"/>
  <c r="I194" i="1" s="1"/>
  <c r="I195" i="1" s="1"/>
  <c r="E24" i="1" l="1"/>
  <c r="E21" i="1"/>
  <c r="E185" i="1" l="1"/>
  <c r="E80" i="1"/>
  <c r="E79" i="1"/>
  <c r="E102" i="1" l="1"/>
  <c r="E109" i="1"/>
  <c r="E225" i="1"/>
  <c r="E179" i="1"/>
  <c r="E218" i="1"/>
  <c r="E131" i="1"/>
  <c r="E180" i="1"/>
  <c r="E184" i="1"/>
  <c r="I186" i="1" s="1"/>
  <c r="I187" i="1" s="1"/>
  <c r="E108" i="1"/>
  <c r="E173" i="1"/>
  <c r="E284" i="1"/>
  <c r="E73" i="1"/>
  <c r="E224" i="1"/>
  <c r="E283" i="1" l="1"/>
  <c r="E97" i="1"/>
  <c r="E217" i="1"/>
  <c r="I223" i="1" s="1"/>
  <c r="I224" i="1" s="1"/>
  <c r="E169" i="1"/>
  <c r="E72" i="1"/>
  <c r="I78" i="1" s="1"/>
  <c r="I79" i="1" s="1"/>
  <c r="E172" i="1"/>
  <c r="I178" i="1" s="1"/>
  <c r="I179" i="1" s="1"/>
  <c r="E210" i="1"/>
  <c r="E101" i="1"/>
  <c r="I107" i="1" s="1"/>
  <c r="I108" i="1" s="1"/>
  <c r="E282" i="1"/>
  <c r="E130" i="1"/>
  <c r="I136" i="1" s="1"/>
  <c r="I137" i="1" s="1"/>
  <c r="K89" i="1" l="1"/>
  <c r="K90" i="1" s="1"/>
  <c r="K91" i="1" s="1"/>
  <c r="E273" i="1" l="1"/>
  <c r="E90" i="1"/>
  <c r="E161" i="1"/>
  <c r="E203" i="1"/>
  <c r="E160" i="1" l="1"/>
  <c r="E202" i="1"/>
  <c r="H202" i="1" s="1"/>
  <c r="E89" i="1"/>
  <c r="E272" i="1"/>
  <c r="I202" i="1" l="1"/>
  <c r="I204" i="1" s="1"/>
  <c r="J202" i="1" l="1"/>
  <c r="J204" i="1" s="1"/>
  <c r="K204" i="1" s="1"/>
  <c r="K206" i="1" s="1"/>
  <c r="K207" i="1" s="1"/>
  <c r="E156" i="1"/>
  <c r="E155" i="1" l="1"/>
  <c r="K60" i="1"/>
  <c r="K61" i="1" s="1"/>
  <c r="K62" i="1" s="1"/>
  <c r="E85" i="1"/>
  <c r="E84" i="1"/>
  <c r="E60" i="1" l="1"/>
  <c r="E68" i="1"/>
  <c r="E61" i="1"/>
  <c r="E56" i="1" l="1"/>
  <c r="E55" i="1"/>
  <c r="E139" i="1"/>
  <c r="E138" i="1"/>
  <c r="E238" i="1" l="1"/>
  <c r="E237" i="1"/>
  <c r="E124" i="1" l="1"/>
  <c r="K118" i="1"/>
  <c r="E116" i="1"/>
  <c r="E115" i="1"/>
  <c r="E123" i="1"/>
  <c r="H115" i="1" l="1"/>
  <c r="I115" i="1" s="1"/>
  <c r="I117" i="1" s="1"/>
  <c r="E47" i="1"/>
  <c r="J115" i="1" l="1"/>
  <c r="J117" i="1" s="1"/>
  <c r="K117" i="1" s="1"/>
  <c r="K119" i="1" s="1"/>
  <c r="K120" i="1" s="1"/>
  <c r="E4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90" authorId="0" shapeId="0" xr:uid="{D9184DE2-3092-4444-875A-B1E8D356AF3A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No coincide por que hay un transporte A de este volumen al sector 3 de la margen izquierda.
</t>
        </r>
      </text>
    </comment>
    <comment ref="K119" authorId="0" shapeId="0" xr:uid="{C7ABDBBB-D5C1-4434-8B66-9060D21BC922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variación debido al ingreso de material al sector 03 en el traslado A de la margen izquierda, y el material que sale en el traslado F.</t>
        </r>
      </text>
    </comment>
  </commentList>
</comments>
</file>

<file path=xl/sharedStrings.xml><?xml version="1.0" encoding="utf-8"?>
<sst xmlns="http://schemas.openxmlformats.org/spreadsheetml/2006/main" count="1263" uniqueCount="263">
  <si>
    <t>FORMATO DE LISTA DE CANTIDADES</t>
  </si>
  <si>
    <t>400195-OHL001-503-XX-QT-ZZ-000001</t>
  </si>
  <si>
    <t>Revisión R06</t>
  </si>
  <si>
    <t>“ENTREGA DE LAS DEFENSAS RIBEREÑAS DE LOS RÍOS CHICAMA Y VIRÚ (PAQUETE 9R-08)"</t>
  </si>
  <si>
    <t>Fecha: 26/04/2024</t>
  </si>
  <si>
    <t>Paquete 8 de la Cuenca Chicama: “Descolmatación y Encauzamiento Tramo 3 - 15+800 - 30+000”</t>
  </si>
  <si>
    <t>Item</t>
  </si>
  <si>
    <t>Descripción</t>
  </si>
  <si>
    <t>Unidad</t>
  </si>
  <si>
    <t>Total</t>
  </si>
  <si>
    <t>OBRAS PRELIMINARES</t>
  </si>
  <si>
    <t>Trazo y replanteo topográfico al inicio de obra</t>
  </si>
  <si>
    <t>mes</t>
  </si>
  <si>
    <t>Trazo y replanteo topográfico durante la ejecución de obra</t>
  </si>
  <si>
    <t>Levantamiento topografico final de obra</t>
  </si>
  <si>
    <t>Cartel de Obra de 7.00 x 3.50 m</t>
  </si>
  <si>
    <t>und</t>
  </si>
  <si>
    <t>Construcción de acceso nuevo</t>
  </si>
  <si>
    <t>Excavación en material común para accesos</t>
  </si>
  <si>
    <t>m3</t>
  </si>
  <si>
    <t>Relleno compactado con equipo pesado para accesos</t>
  </si>
  <si>
    <t>Proceso y selección de material propio</t>
  </si>
  <si>
    <t>Transporte de material propio para relleno, d≤1km</t>
  </si>
  <si>
    <t>m3xkm</t>
  </si>
  <si>
    <t>Transporte de material excedente a DME, d≤1km</t>
  </si>
  <si>
    <t>Transporte de material excedente a DME, d&gt;1km</t>
  </si>
  <si>
    <t>Desbroce y remoción de suelo vegetal con equipo</t>
  </si>
  <si>
    <t>m2</t>
  </si>
  <si>
    <t>Transporte de material excedente a DMO, d≤1km</t>
  </si>
  <si>
    <t>Transporte de material excedente a DMO, d&gt;1km</t>
  </si>
  <si>
    <t>Habilitación de acceso temporal en cauce de río (inc. instalación y retiro de alcantarilla)</t>
  </si>
  <si>
    <t>Km</t>
  </si>
  <si>
    <t>Rehabilitación de accesos existentes</t>
  </si>
  <si>
    <t>km</t>
  </si>
  <si>
    <t>Suministro, transporte e instalación de alcantarillas HDPE corrugada DN 600 mm, para cruce sobre canal</t>
  </si>
  <si>
    <t>Suministro, transporte e instalación de alcantarillas HDPE corrugada DN 750 mm, para cruce sobre canal</t>
  </si>
  <si>
    <t>Suministro, transporte e instalación de alcantarillas HDPE corrugada DN 900 mm, para cruce sobre canal</t>
  </si>
  <si>
    <t>Suministro, transporte e instalación de alcantarillas HDPE corrugada DN 1200 mm, para cruce sobre canal</t>
  </si>
  <si>
    <t>Mantenimiento de accesos (L&lt;15 km)</t>
  </si>
  <si>
    <t>Conformación de ataguía para desvío temporal de cauce de río</t>
  </si>
  <si>
    <t>Transporte de roca seleccionada de cantera para enrocado de protección, d≤1km</t>
  </si>
  <si>
    <t>Transporte de roca seleccionada de cantera para enrocado de protección, d&gt;1km</t>
  </si>
  <si>
    <t>Transporte de roca rechazada a DME, d≤1km</t>
  </si>
  <si>
    <t>Transporte de roca rechazada a DME, d&gt;1km</t>
  </si>
  <si>
    <t>Señalización de obra</t>
  </si>
  <si>
    <t>Movilización de equipos a obra</t>
  </si>
  <si>
    <t>Glb</t>
  </si>
  <si>
    <t>Desmovilización de equipos a obra</t>
  </si>
  <si>
    <t>Construcción de campamentos (talleres, almacenes y oficinas)</t>
  </si>
  <si>
    <t>Conformación de terraplén para campamentos</t>
  </si>
  <si>
    <t>Construcción de campamentos</t>
  </si>
  <si>
    <t>Mantenimiento de campamentos</t>
  </si>
  <si>
    <t>Implementación de controles ambientales durante la construcción</t>
  </si>
  <si>
    <t>Acondicionamiento de terrenos para DME y DMO</t>
  </si>
  <si>
    <t>Conformación de material excedente en DME y DMO</t>
  </si>
  <si>
    <t>Restauración y revegetación de áreas intervenidas</t>
  </si>
  <si>
    <t>ENCAUZAMIENTO DE RÍO - SECTOR 1</t>
  </si>
  <si>
    <t>MOVIMIENTO DE TIERRAS PARA DIQUE LONGITUDINALES - SECTOR 1</t>
  </si>
  <si>
    <t>Excavación en material común</t>
  </si>
  <si>
    <t>Excavación para conformación de uña antisocavante</t>
  </si>
  <si>
    <t>Colocación de protección para geotextil</t>
  </si>
  <si>
    <t>Conformación y compactación de superficie para fundación con equipo pesado</t>
  </si>
  <si>
    <t>Relleno compactado con equipo pesado</t>
  </si>
  <si>
    <t>Relleno propio sin compactar</t>
  </si>
  <si>
    <t>Perfilado de taludes de dique con equipo</t>
  </si>
  <si>
    <t>Suministro, habilitación y colocación de geotextil no tejido 400 g/m2</t>
  </si>
  <si>
    <t>ENROCADO DE PROTECCIÓN - SECTOR 1</t>
  </si>
  <si>
    <t>Colocación de roca seleccionada, en cara húmeda de talud</t>
  </si>
  <si>
    <t>Colocación de roca seleccionada, en uña antisocavante</t>
  </si>
  <si>
    <t>REMOCION DE ENROCADO DE DIQUES EN MAL ESTADO - SECTOR 1</t>
  </si>
  <si>
    <t>Remoción de enrocado de cara húmeda de talud</t>
  </si>
  <si>
    <t>Selección y acopio de roca removida</t>
  </si>
  <si>
    <t>ENCAUZAMIENTO DE RÍO - SECTOR 2</t>
  </si>
  <si>
    <t>MOVIMIENTO DE TIERRAS PARA DIQUE LONGITUDINALES - SECTOR 2</t>
  </si>
  <si>
    <t>ENROCADO DE PROTECCIÓN - SECTOR 2</t>
  </si>
  <si>
    <t>REMOCION DE ENROCADO DE DIQUES EN MAL ESTADO - SECTOR 2</t>
  </si>
  <si>
    <t>Carguío y transporte de residuos municipales, no municipales y residuos de la construcción y demolición</t>
  </si>
  <si>
    <t>ENCAUZAMIENTO DE RÍO - SECTOR 3</t>
  </si>
  <si>
    <t>MOVIMIENTO DE TIERRAS PARA DIQUE LONGITUDINALES - SECTOR 3</t>
  </si>
  <si>
    <t>Excavación de zanja de anclaje para geotextil</t>
  </si>
  <si>
    <t>Transporte de material propio para relleno, d&gt;1km</t>
  </si>
  <si>
    <t>ENROCADO DE PROTECCIÓN - SECTOR 3</t>
  </si>
  <si>
    <t>REMOCION DE ENROCADO DE DIQUES EN MAL ESTADO - SECTOR 3</t>
  </si>
  <si>
    <t>Remoción de enrocado de uña</t>
  </si>
  <si>
    <t>SISTEMA DE CONFINAMIENTO CON GEOCELDAS</t>
  </si>
  <si>
    <t>Suministro, habilitación y colocación de geotextil no tejido 200 g/m2</t>
  </si>
  <si>
    <t>Suministro, habilitación y colocación de sistema de confinamiento geocelda h=100 mm</t>
  </si>
  <si>
    <t>Suministro y colocación de concreto premezclado f'c=210 kg/cm2 para geocelda</t>
  </si>
  <si>
    <t>Transporte de concreto premezclado con camión mixer, d≤1km</t>
  </si>
  <si>
    <t>Transporte de concreto premezclado con camión mixer, d&gt;1km</t>
  </si>
  <si>
    <t>ESPIGONES</t>
  </si>
  <si>
    <t>Relleno compactado para estructuras</t>
  </si>
  <si>
    <t>Suministro y colocación de colchón caja plastificada de 5.0x1.5x0.50 m (Malla 8x10 cm. Dext=3.7mm con recubrimiento de polímero)</t>
  </si>
  <si>
    <t>Und</t>
  </si>
  <si>
    <t>Suministro y colocación gavión caja plastificada de 5.0x1.0x1.0 m (Malla 10x12 cm. Dext=3.7mm con recubrimiento de polímero)</t>
  </si>
  <si>
    <t>Suministro y colocación gavión caja plastificada de 5.0x1.0x1.0 m (doble malla 10x12 cm. Dext=3.7mm con recubrimiento de polímero)</t>
  </si>
  <si>
    <t>Transporte de roca para gavión, d≤1km</t>
  </si>
  <si>
    <t>Transporte de roca para gavión, d&gt;1km</t>
  </si>
  <si>
    <t>ENCAUZAMIENTO DE RÍO - SECTOR 4</t>
  </si>
  <si>
    <t>MOVIMIENTO DE TIERRAS PARA DIQUE LONGITUDINALES - SECTOR 4</t>
  </si>
  <si>
    <t>ENROCADO DE PROTECCIÓN - SECTOR 4</t>
  </si>
  <si>
    <t>REMOCION DE ENROCADO DE DIQUES EN MAL ESTADO - SECTOR 4</t>
  </si>
  <si>
    <t>GAVIONES</t>
  </si>
  <si>
    <t>Suministro y colocación gavión caja plastificada de 5.0x1.0x1.0 m (Malla 10x12 cm. Dext=3.7mm)</t>
  </si>
  <si>
    <t>Suministro y colocación gavión caja plastificada de 5.0x1.5x0.5 m (Malla 10x12 cm. Dext=3.7mm)</t>
  </si>
  <si>
    <t>CONCRETO ARMADO</t>
  </si>
  <si>
    <t>Suministro y colocación de concreto premezclado f´c=100 kg/cm2, e=0.10 m para solado</t>
  </si>
  <si>
    <t>Suministro, habilitación, encofrado y desencofrado para estructuras</t>
  </si>
  <si>
    <t>Suministro, habilitación y colocación de acero de refuerzo f'y=4200 kg/cm2</t>
  </si>
  <si>
    <t>kg</t>
  </si>
  <si>
    <t>Suministro y colocación de concreto estructural premezclado f´c=280 kg/cm2</t>
  </si>
  <si>
    <t>Suministro, habilitación y colocación de geocompuesto de drenaje</t>
  </si>
  <si>
    <t>Suministro, habilitación e instalación de Tubería PVC Ø=2"</t>
  </si>
  <si>
    <t>m</t>
  </si>
  <si>
    <t>Suministro, habilitación e instalación de Tubería HDPE corrugada Ø=4"</t>
  </si>
  <si>
    <t>Junta de Dilatación para muros de Poliestireno Expandido e=1"</t>
  </si>
  <si>
    <t>ENCAUZAMIENTO DE RÍO - SECTOR 5</t>
  </si>
  <si>
    <t>MOVIMIENTO DE TIERRAS PARA DIQUE LONGITUDINALES - SECTOR 5</t>
  </si>
  <si>
    <t>ENROCADO DE PROTECCIÓN - SECTOR 5</t>
  </si>
  <si>
    <t>REMOCION DE ENROCADO DE DIQUES EN MAL ESTADO - SECTOR 5</t>
  </si>
  <si>
    <t>ALCANTARILLA DE RETORNO</t>
  </si>
  <si>
    <t>MOVIMIENTO DE TIERRAS</t>
  </si>
  <si>
    <t>Trazo y replanteo de interferencia</t>
  </si>
  <si>
    <t>Material de filtro piedra zarandeada (Ø 1/4" - 3")</t>
  </si>
  <si>
    <t>Roca Subangular y/o subredondeada (Ø 3" - 10")</t>
  </si>
  <si>
    <t>OBRAS DE CONCRETO</t>
  </si>
  <si>
    <t>Suministro y colocacion de cama de arena,e=0.20m para proteccion de tuberia</t>
  </si>
  <si>
    <t>Suministro y colocación de concreto ciclopeo f´c=175kg/cm2 + 30%PM</t>
  </si>
  <si>
    <t>Suministro y colocación de mampostería de piedra de concreto 70%pm + 30% concreto f´c=175 kg/cm2</t>
  </si>
  <si>
    <t>Desvío provisional - canal de tierra para estructuras de interferencias</t>
  </si>
  <si>
    <t xml:space="preserve">m3 </t>
  </si>
  <si>
    <t>Suministro y colocación de enrocado con mortero (70% enrocado + 30% mortero f´c=175 kg/cm2)</t>
  </si>
  <si>
    <t>Junta de dilatación para mamposteria con sellante elastomérico de poliuretano 1/2"</t>
  </si>
  <si>
    <t>Junta de contracción para mampostería con junta asfáltica 1"x1/2"</t>
  </si>
  <si>
    <t xml:space="preserve"> INSTALACIONES HIDRÁULICAS</t>
  </si>
  <si>
    <t>Suministro, habilitación e instalación de compuerta antiretorno tipo clapeta  de DN 1200 mm</t>
  </si>
  <si>
    <t>Suministro, habilitación e instalación de Tubería HDPE corrugado DN 1200 mm</t>
  </si>
  <si>
    <t>Suministro, habilitación e instalación de junta de estanquidad waterstop 6"</t>
  </si>
  <si>
    <t>Impermeabilización de estructuras enterradas con pintura asfáltica</t>
  </si>
  <si>
    <t>RAMPAS Y ACCESOS A CORONA</t>
  </si>
  <si>
    <t>MOVIMIENTO DE TIERRAS PARA RAMPAS Y ACCESOS A CORONA</t>
  </si>
  <si>
    <t>Suministro, habilitación y colocación de sistema de confinamiento geocelda h=200 mm</t>
  </si>
  <si>
    <t>PRUEBAS DE CONTROL DE CALIDAD</t>
  </si>
  <si>
    <t>Pruebas de control de calidad para suelos</t>
  </si>
  <si>
    <t>Pruebas de control de calidad para concreto</t>
  </si>
  <si>
    <t>Ensayos de validación de diques existentes</t>
  </si>
  <si>
    <t>ARQUITECTURA Y PAISAJISMO</t>
  </si>
  <si>
    <t>Perfilado y compactación en zona de intervención</t>
  </si>
  <si>
    <t>Excavación manual para instalación de bordillos y cimentaciones</t>
  </si>
  <si>
    <t>PAVIMENTOS, RECUBRIMIENTOS Y BORDILLOS</t>
  </si>
  <si>
    <t>Piso tierra apisonada (h=0.30cm)</t>
  </si>
  <si>
    <t>Piso de gravilla</t>
  </si>
  <si>
    <t>Recubrimiento de piedra del lugar e=0.05cm</t>
  </si>
  <si>
    <t>Bordillos de piedra del lugar</t>
  </si>
  <si>
    <t>MOBILIARIOS</t>
  </si>
  <si>
    <t>Bancas de concreto, incluye cimentación</t>
  </si>
  <si>
    <t>Señaletica informativa</t>
  </si>
  <si>
    <t>Bolardos de piedra</t>
  </si>
  <si>
    <t>OBRAS PRELIMINARES PAISAJISMO</t>
  </si>
  <si>
    <t>Mejoramiento de suelo con tierra de chacra</t>
  </si>
  <si>
    <t>Ubicación y delimitación de zona de plantación</t>
  </si>
  <si>
    <t>Despedregado y rastrillado del terreno con medios manuales</t>
  </si>
  <si>
    <t>Trazado y marcación de especies vegetales</t>
  </si>
  <si>
    <t>Retiro de residuos solidos</t>
  </si>
  <si>
    <t>INSTALACIÓN DE PLANTONES (incluye colocación de sustrato, tierra del lugar, tutores y excavación)</t>
  </si>
  <si>
    <t>Suministro e instalación de Prosopis pallida kunth algarrobo (0.80 a 1.50m)</t>
  </si>
  <si>
    <t>Suministro e instalación de Acacia macracantha faique (0.80 a 1.50m)</t>
  </si>
  <si>
    <t>Suministro e instalación de Tessaria integrifolia ruiz &amp; pav pajarro bobo (0.80 a 1.50m)</t>
  </si>
  <si>
    <t>Suministro e instalación de Encelia canescen girasol silvestre (0.20m a 0.30m)</t>
  </si>
  <si>
    <t>INSTALACIÓN DE ALCORQUES</t>
  </si>
  <si>
    <t>Alcorques de piedra de canto rodado para arboles</t>
  </si>
  <si>
    <t>RIEGO DE ESPECIES 03 MESES ( instalacion+establecimiento)</t>
  </si>
  <si>
    <t>Alquileres mensuales de cisternas de 20m3 para riego por inundacion</t>
  </si>
  <si>
    <t>MANTENIMIENTO PREVENTIVO PARA ESTABLECIMIENTO DE ESPECIE (03 meses)</t>
  </si>
  <si>
    <t>Mantenimiento de especies y personal de riego</t>
  </si>
  <si>
    <t>Material granular base para espigones</t>
  </si>
  <si>
    <t>Junta transversal de dilatación e=20mm en pavimento</t>
  </si>
  <si>
    <t>Junta transversal de contracción e=6mm en pavimento</t>
  </si>
  <si>
    <t>Revisión R01</t>
  </si>
  <si>
    <t>Fecha: 31/05/2023</t>
  </si>
  <si>
    <t>Excavación T</t>
  </si>
  <si>
    <t>Aprov.</t>
  </si>
  <si>
    <t>Saldo</t>
  </si>
  <si>
    <t>(-)</t>
  </si>
  <si>
    <t>Relleno</t>
  </si>
  <si>
    <t>a DME</t>
  </si>
  <si>
    <t>datos de archivo de transporte</t>
  </si>
  <si>
    <t>Roca Requerida</t>
  </si>
  <si>
    <t>Roca removida</t>
  </si>
  <si>
    <t>Roca de Cantera</t>
  </si>
  <si>
    <t>distancia libre</t>
  </si>
  <si>
    <t>datos de archivo de transporte T.ELIM_MAT_DME</t>
  </si>
  <si>
    <t>Roca p/gavión</t>
  </si>
  <si>
    <t>solado</t>
  </si>
  <si>
    <t>muro</t>
  </si>
  <si>
    <t>concreto total</t>
  </si>
  <si>
    <t>P.U. 
(S/)</t>
  </si>
  <si>
    <t>Total 
(S/)</t>
  </si>
  <si>
    <t>FORMATO C1- PROPUESTA ECONÓMICA</t>
  </si>
  <si>
    <t>CO-PE-1PE326-CM-HA-004</t>
  </si>
  <si>
    <t>Revisión 0</t>
  </si>
  <si>
    <t>“ENTREGA DE LAS DEFENSAS RIBEREÑAS DE LOS RÍOS CHICAMA Y VIRÚ (PAQUETE 9R-06)"</t>
  </si>
  <si>
    <t>Fecha: 09/03/2022</t>
  </si>
  <si>
    <t>Página 1 de 3</t>
  </si>
  <si>
    <t>Referencia: TDR-Anexo 13</t>
  </si>
  <si>
    <t>Proyecto:</t>
  </si>
  <si>
    <t>[Consignar número y nombre del proyecto]</t>
  </si>
  <si>
    <t>Paquete:</t>
  </si>
  <si>
    <t>[Consignar número y nombre del paquete]</t>
  </si>
  <si>
    <t>Río:</t>
  </si>
  <si>
    <t>[Consignar río Chicama o Virú]</t>
  </si>
  <si>
    <t>Cliente:</t>
  </si>
  <si>
    <t>OHLA</t>
  </si>
  <si>
    <t>Postor:</t>
  </si>
  <si>
    <t>Lugar:</t>
  </si>
  <si>
    <t>Plazo:</t>
  </si>
  <si>
    <t>días calendario</t>
  </si>
  <si>
    <t>Fecha de oferta:</t>
  </si>
  <si>
    <t>Fecha de inicio para la ejecución:</t>
  </si>
  <si>
    <t>A.</t>
  </si>
  <si>
    <t>TOTAL COSTO DIRECTO</t>
  </si>
  <si>
    <t>B.</t>
  </si>
  <si>
    <t xml:space="preserve">GASTOS GENERALES </t>
  </si>
  <si>
    <t>C.</t>
  </si>
  <si>
    <t>UTILIDAD</t>
  </si>
  <si>
    <t>D.</t>
  </si>
  <si>
    <t>TOTAL COSTO DETERMINADO (A+B+C)</t>
  </si>
  <si>
    <t>E.</t>
  </si>
  <si>
    <t>IGV (18% D)</t>
  </si>
  <si>
    <t>F.</t>
  </si>
  <si>
    <t>TOTAL PRESUPUESTO INICIAL INCLUYE IGV (D+E)</t>
  </si>
  <si>
    <t>TOTAL (S/)</t>
  </si>
  <si>
    <t>Paquete 9 de la Cuenca Chicama: “Descolmatación y Encauzamiento Tramo 3 - 15+800 - 30+000”</t>
  </si>
  <si>
    <t>Habilitación de acceso temporal en cauce de río (Inc. Instalación y Retiro de alcantarilla)</t>
  </si>
  <si>
    <t>Suministro, transporte e instalación de alcantarillas HDPE corrugada DN 300 mm, para cruce sobre canal</t>
  </si>
  <si>
    <t>Suministro, transporte e instalación de alcantarillas HDPE corrugada DN 450 mm, para cruce sobre canal</t>
  </si>
  <si>
    <t>Conformación de ataguía</t>
  </si>
  <si>
    <t>Conformación de ataguía con revestimiento con bolsa de geotextil tejido de alta resistencia para desvío temporal de cauce de río</t>
  </si>
  <si>
    <t>glb</t>
  </si>
  <si>
    <t>SISTEMA DE CONFINAMIENTO CON GEOCELDAS - SECTOR 1</t>
  </si>
  <si>
    <t>DESCOLMATACIÓN DE CAUCE DE RÍO - SECTOR 3</t>
  </si>
  <si>
    <t>Excavación en material común saturado</t>
  </si>
  <si>
    <t>Transporte de material común saturado excedente a DME, d≤1km</t>
  </si>
  <si>
    <t>Transporte de material común saturado excedente a DME, d&gt;1km</t>
  </si>
  <si>
    <t>SISTEMA DE CONFINAMIENTO CON GEOCELDAS - SECTOR 3</t>
  </si>
  <si>
    <t>ÁREAS DEGRADADAS</t>
  </si>
  <si>
    <t>DESCOLMATACIÓN DE CAUCE DE RÍO - SECTOR 5</t>
  </si>
  <si>
    <t>ESTRUCTURA DE CAPTACIÓN LATERAL</t>
  </si>
  <si>
    <t>Suministro y colocación de concreto estructural premezclado f´c=280 kg/cm2 en 2da fase</t>
  </si>
  <si>
    <t>Desvío provisional - tubería HPDE D=1200mm</t>
  </si>
  <si>
    <t>Junta de dilatación para canales de concreto</t>
  </si>
  <si>
    <t>Junta de contracción para canales de concreto</t>
  </si>
  <si>
    <t>Suministro, habilitación e instalación de compuerta tipo ARMCO Modelo 10, Izaje CPE-2, B=1400 x h=1400mm</t>
  </si>
  <si>
    <t>Suministro, habilitación e instalación de rejilla métalica de B=3.10 m x h=2.67 m</t>
  </si>
  <si>
    <t>Suministro, habilitación e instalación de baranda metálica de tubo Ø 2" F°G° h=0.90 m</t>
  </si>
  <si>
    <t>Suministro y colocación de enrocado con mortero (70% enrocado + 30% mortero f'c=175kg/cm2)</t>
  </si>
  <si>
    <t>Suministro, habilitación e instalación de compuerta antiretorno tipo clapeta  de DN 600 mm</t>
  </si>
  <si>
    <t>Suministro, habilitación e instalación de compuerta antiretorno tipo clapeta  de DN 750 mm</t>
  </si>
  <si>
    <t>Suministro, habilitación e instalación de Tubería HDPE corrugado DN 600 mm</t>
  </si>
  <si>
    <t>Suministro, habilitación e instalación de Tubería HDPE corrugado DN 750 mm</t>
  </si>
  <si>
    <t>Suministro, habilitación e instalación de rejilla métalica de B=0.70 m x H=1.17 m</t>
  </si>
  <si>
    <t>Suministro, habilitación e instalación de rejilla métalica de B=1.35 m x H=1.24 m</t>
  </si>
  <si>
    <t>Suministro, habilitación e instalación de rejilla métalica de B=1.80 m x H=1.98 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</si>
</sst>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0.00."/>
    <numFmt numFmtId="165" formatCode="0.00.00."/>
    <numFmt numFmtId="166" formatCode="_ * #,##0.00_ ;_ * \-#,##0.00_ ;_ * &quot;-&quot;??_ ;_ @_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Arial"/>
      <family val="2"/>
    </font>
    <font>
      <b/>
      <sz val="8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name val="Arial"/>
      <family val="2"/>
    </font>
    <font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11"/>
      <color theme="4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9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1">
    <xf numFmtId="0" fontId="0" fillId="0" borderId="0" xfId="0"/>
    <xf numFmtId="0" fontId="3" fillId="0" borderId="0" xfId="0" applyFont="1" applyAlignment="1">
      <alignment vertical="center"/>
    </xf>
    <xf numFmtId="0" fontId="5" fillId="2" borderId="0" xfId="2" applyFont="1" applyFill="1" applyAlignment="1">
      <alignment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" fontId="8" fillId="0" borderId="3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" fontId="7" fillId="4" borderId="3" xfId="0" applyNumberFormat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4" fontId="7" fillId="4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vertical="center"/>
    </xf>
    <xf numFmtId="0" fontId="0" fillId="0" borderId="2" xfId="0" applyBorder="1" applyAlignment="1">
      <alignment horizontal="center" vertical="center"/>
    </xf>
    <xf numFmtId="4" fontId="0" fillId="0" borderId="2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7" fillId="5" borderId="3" xfId="0" applyNumberFormat="1" applyFont="1" applyFill="1" applyBorder="1" applyAlignment="1">
      <alignment horizontal="left" vertical="center" indent="1"/>
    </xf>
    <xf numFmtId="0" fontId="7" fillId="5" borderId="3" xfId="0" applyFont="1" applyFill="1" applyBorder="1" applyAlignment="1">
      <alignment horizontal="left" vertical="center" indent="1"/>
    </xf>
    <xf numFmtId="164" fontId="2" fillId="0" borderId="3" xfId="0" applyNumberFormat="1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left" vertical="center" indent="2"/>
    </xf>
    <xf numFmtId="0" fontId="2" fillId="0" borderId="3" xfId="0" applyFont="1" applyBorder="1" applyAlignment="1">
      <alignment horizontal="left" vertical="center" indent="2"/>
    </xf>
    <xf numFmtId="0" fontId="7" fillId="4" borderId="1" xfId="0" applyFont="1" applyFill="1" applyBorder="1" applyAlignment="1">
      <alignment horizontal="center" vertical="center" wrapText="1"/>
    </xf>
    <xf numFmtId="165" fontId="8" fillId="0" borderId="3" xfId="0" applyNumberFormat="1" applyFont="1" applyBorder="1" applyAlignment="1">
      <alignment horizontal="left" vertical="center" indent="2"/>
    </xf>
    <xf numFmtId="164" fontId="2" fillId="0" borderId="2" xfId="0" applyNumberFormat="1" applyFont="1" applyBorder="1" applyAlignment="1">
      <alignment horizontal="left" vertical="center" indent="2"/>
    </xf>
    <xf numFmtId="165" fontId="8" fillId="0" borderId="3" xfId="0" applyNumberFormat="1" applyFont="1" applyBorder="1" applyAlignment="1">
      <alignment horizontal="left" vertical="center" indent="3"/>
    </xf>
    <xf numFmtId="0" fontId="0" fillId="5" borderId="3" xfId="0" applyFill="1" applyBorder="1" applyAlignment="1">
      <alignment horizontal="center" vertical="center"/>
    </xf>
    <xf numFmtId="4" fontId="0" fillId="5" borderId="3" xfId="1" applyNumberFormat="1" applyFont="1" applyFill="1" applyBorder="1" applyAlignment="1">
      <alignment horizontal="center" vertical="center"/>
    </xf>
    <xf numFmtId="4" fontId="0" fillId="0" borderId="2" xfId="1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2"/>
    </xf>
    <xf numFmtId="0" fontId="7" fillId="0" borderId="3" xfId="0" applyFont="1" applyBorder="1" applyAlignment="1">
      <alignment horizontal="left" vertical="center" indent="2"/>
    </xf>
    <xf numFmtId="164" fontId="0" fillId="0" borderId="3" xfId="0" applyNumberFormat="1" applyBorder="1" applyAlignment="1">
      <alignment horizontal="left" vertical="center" indent="2"/>
    </xf>
    <xf numFmtId="4" fontId="2" fillId="0" borderId="0" xfId="0" applyNumberFormat="1" applyFont="1" applyAlignment="1">
      <alignment horizontal="center" vertical="center"/>
    </xf>
    <xf numFmtId="43" fontId="0" fillId="6" borderId="0" xfId="0" applyNumberFormat="1" applyFill="1" applyAlignment="1">
      <alignment vertical="center"/>
    </xf>
    <xf numFmtId="0" fontId="0" fillId="0" borderId="0" xfId="0" applyAlignment="1">
      <alignment horizontal="left" vertical="center" indent="1"/>
    </xf>
    <xf numFmtId="43" fontId="0" fillId="0" borderId="0" xfId="0" applyNumberFormat="1" applyAlignment="1">
      <alignment vertical="center"/>
    </xf>
    <xf numFmtId="4" fontId="2" fillId="0" borderId="0" xfId="0" applyNumberFormat="1" applyFont="1" applyAlignment="1">
      <alignment vertical="center"/>
    </xf>
    <xf numFmtId="4" fontId="0" fillId="6" borderId="0" xfId="0" applyNumberFormat="1" applyFill="1" applyAlignment="1">
      <alignment vertical="center"/>
    </xf>
    <xf numFmtId="43" fontId="0" fillId="0" borderId="0" xfId="0" applyNumberFormat="1" applyAlignment="1">
      <alignment horizontal="center" vertical="center"/>
    </xf>
    <xf numFmtId="2" fontId="0" fillId="0" borderId="0" xfId="0" applyNumberFormat="1" applyAlignment="1">
      <alignment vertical="center"/>
    </xf>
    <xf numFmtId="2" fontId="2" fillId="0" borderId="0" xfId="0" applyNumberFormat="1" applyFont="1" applyAlignment="1">
      <alignment vertical="center"/>
    </xf>
    <xf numFmtId="4" fontId="0" fillId="0" borderId="8" xfId="0" applyNumberFormat="1" applyBorder="1" applyAlignment="1">
      <alignment vertical="center"/>
    </xf>
    <xf numFmtId="0" fontId="14" fillId="0" borderId="6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0" xfId="0" applyFont="1"/>
    <xf numFmtId="0" fontId="17" fillId="0" borderId="0" xfId="0" applyFont="1" applyAlignment="1">
      <alignment vertical="center"/>
    </xf>
    <xf numFmtId="0" fontId="0" fillId="0" borderId="19" xfId="0" applyBorder="1"/>
    <xf numFmtId="0" fontId="0" fillId="7" borderId="0" xfId="0" applyFill="1"/>
    <xf numFmtId="0" fontId="15" fillId="7" borderId="0" xfId="0" applyFont="1" applyFill="1" applyAlignment="1">
      <alignment horizontal="left"/>
    </xf>
    <xf numFmtId="0" fontId="0" fillId="0" borderId="18" xfId="0" applyBorder="1" applyAlignment="1">
      <alignment horizontal="right"/>
    </xf>
    <xf numFmtId="166" fontId="2" fillId="0" borderId="0" xfId="0" applyNumberFormat="1" applyFont="1"/>
    <xf numFmtId="10" fontId="0" fillId="0" borderId="0" xfId="6" applyNumberFormat="1" applyFont="1" applyFill="1" applyBorder="1" applyAlignment="1">
      <alignment horizontal="center"/>
    </xf>
    <xf numFmtId="10" fontId="0" fillId="0" borderId="0" xfId="6" applyNumberFormat="1" applyFont="1" applyBorder="1" applyAlignment="1">
      <alignment horizontal="center"/>
    </xf>
    <xf numFmtId="166" fontId="0" fillId="7" borderId="0" xfId="0" applyNumberFormat="1" applyFill="1"/>
    <xf numFmtId="166" fontId="2" fillId="7" borderId="0" xfId="0" applyNumberFormat="1" applyFont="1" applyFill="1"/>
    <xf numFmtId="0" fontId="18" fillId="0" borderId="0" xfId="0" applyFont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2" fillId="0" borderId="6" xfId="0" applyFont="1" applyBorder="1" applyAlignment="1">
      <alignment horizontal="center" vertical="center"/>
    </xf>
    <xf numFmtId="44" fontId="2" fillId="0" borderId="6" xfId="5" applyFont="1" applyBorder="1" applyAlignment="1">
      <alignment horizontal="center" vertical="center"/>
    </xf>
    <xf numFmtId="164" fontId="0" fillId="0" borderId="2" xfId="0" applyNumberFormat="1" applyBorder="1" applyAlignment="1">
      <alignment horizontal="left" vertical="center" indent="2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0" fillId="7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0" xfId="2" applyFont="1" applyFill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</cellXfs>
  <cellStyles count="7">
    <cellStyle name="Millares" xfId="1" builtinId="3"/>
    <cellStyle name="Millares 2" xfId="4" xr:uid="{00000000-0005-0000-0000-000001000000}"/>
    <cellStyle name="Moneda" xfId="5" builtinId="4"/>
    <cellStyle name="Normal" xfId="0" builtinId="0"/>
    <cellStyle name="Normal 2" xfId="3" xr:uid="{00000000-0005-0000-0000-000003000000}"/>
    <cellStyle name="Normal_Formulario Analisis Precio Unitario" xfId="2" xr:uid="{00000000-0005-0000-0000-000004000000}"/>
    <cellStyle name="Porcentaje" xfId="6" builtinId="5"/>
  </cellStyles>
  <dxfs count="28">
    <dxf>
      <font>
        <color theme="4" tint="-0.24994659260841701"/>
      </font>
    </dxf>
    <dxf>
      <font>
        <b/>
        <i val="0"/>
        <color rgb="FFFF0000"/>
      </font>
    </dxf>
    <dxf>
      <font>
        <color theme="4" tint="-0.24994659260841701"/>
      </font>
    </dxf>
    <dxf>
      <font>
        <b/>
        <i val="0"/>
        <color rgb="FFFF0000"/>
      </font>
    </dxf>
    <dxf>
      <font>
        <color theme="4" tint="-0.24994659260841701"/>
      </font>
    </dxf>
    <dxf>
      <font>
        <b/>
        <i val="0"/>
        <color rgb="FFFF0000"/>
      </font>
    </dxf>
    <dxf>
      <font>
        <color theme="4" tint="-0.24994659260841701"/>
      </font>
    </dxf>
    <dxf>
      <font>
        <b/>
        <i val="0"/>
        <color rgb="FFFF0000"/>
      </font>
    </dxf>
    <dxf>
      <font>
        <color theme="4" tint="-0.24994659260841701"/>
      </font>
    </dxf>
    <dxf>
      <font>
        <b/>
        <i val="0"/>
        <color rgb="FFFF0000"/>
      </font>
    </dxf>
    <dxf>
      <font>
        <color theme="4" tint="-0.24994659260841701"/>
      </font>
    </dxf>
    <dxf>
      <font>
        <b/>
        <i val="0"/>
        <color rgb="FFFF0000"/>
      </font>
    </dxf>
    <dxf>
      <font>
        <color theme="4" tint="-0.24994659260841701"/>
      </font>
    </dxf>
    <dxf>
      <font>
        <b/>
        <i val="0"/>
        <color rgb="FFFF0000"/>
      </font>
    </dxf>
    <dxf>
      <font>
        <color theme="4" tint="-0.24994659260841701"/>
      </font>
    </dxf>
    <dxf>
      <font>
        <b/>
        <i val="0"/>
        <color rgb="FFFF0000"/>
      </font>
    </dxf>
    <dxf>
      <font>
        <color theme="4" tint="-0.24994659260841701"/>
      </font>
    </dxf>
    <dxf>
      <font>
        <b/>
        <i val="0"/>
        <color rgb="FFFF0000"/>
      </font>
    </dxf>
    <dxf>
      <font>
        <color theme="4" tint="-0.24994659260841701"/>
      </font>
    </dxf>
    <dxf>
      <font>
        <b/>
        <i val="0"/>
        <color rgb="FFFF0000"/>
      </font>
    </dxf>
    <dxf>
      <font>
        <color theme="4" tint="-0.24994659260841701"/>
      </font>
    </dxf>
    <dxf>
      <font>
        <b/>
        <i val="0"/>
        <color rgb="FFFF0000"/>
      </font>
    </dxf>
    <dxf>
      <font>
        <color theme="4" tint="-0.24994659260841701"/>
      </font>
    </dxf>
    <dxf>
      <font>
        <b/>
        <i val="0"/>
        <color rgb="FFFF0000"/>
      </font>
    </dxf>
    <dxf>
      <font>
        <color theme="4" tint="-0.24994659260841701"/>
      </font>
    </dxf>
    <dxf>
      <font>
        <b/>
        <i val="0"/>
        <color rgb="FFFF0000"/>
      </font>
    </dxf>
    <dxf>
      <font>
        <color theme="4" tint="-0.24994659260841701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00FFFF"/>
      <color rgb="FF0000CC"/>
      <color rgb="FF66FF99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customXml" Target="../customXml/item2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6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2" name="Imagen 2" descr="image001">
          <a:extLst>
            <a:ext uri="{FF2B5EF4-FFF2-40B4-BE49-F238E27FC236}">
              <a16:creationId xmlns:a16="http://schemas.microsoft.com/office/drawing/2014/main" id="{86FE113F-A0F3-461E-8410-9F7D2F840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482" y="271544"/>
          <a:ext cx="887601" cy="386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164586</xdr:colOff>
      <xdr:row>1</xdr:row>
      <xdr:rowOff>194901</xdr:rowOff>
    </xdr:from>
    <xdr:to>
      <xdr:col>1</xdr:col>
      <xdr:colOff>1010658</xdr:colOff>
      <xdr:row>3</xdr:row>
      <xdr:rowOff>133545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612114C7-DBDB-469B-9FB7-CE68BFCBEAD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20" t="14324" r="9962" b="11895"/>
        <a:stretch/>
      </xdr:blipFill>
      <xdr:spPr bwMode="auto">
        <a:xfrm>
          <a:off x="336036" y="385401"/>
          <a:ext cx="846072" cy="4529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202686</xdr:colOff>
      <xdr:row>2</xdr:row>
      <xdr:rowOff>61551</xdr:rowOff>
    </xdr:from>
    <xdr:to>
      <xdr:col>1</xdr:col>
      <xdr:colOff>1044948</xdr:colOff>
      <xdr:row>3</xdr:row>
      <xdr:rowOff>320235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8EE6F625-E471-43C3-932F-F633294F42E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20" t="14324" r="9962" b="11895"/>
        <a:stretch/>
      </xdr:blipFill>
      <xdr:spPr bwMode="auto">
        <a:xfrm>
          <a:off x="370774" y="577022"/>
          <a:ext cx="842262" cy="449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291354</xdr:colOff>
      <xdr:row>1</xdr:row>
      <xdr:rowOff>33619</xdr:rowOff>
    </xdr:from>
    <xdr:to>
      <xdr:col>1</xdr:col>
      <xdr:colOff>957664</xdr:colOff>
      <xdr:row>2</xdr:row>
      <xdr:rowOff>33618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74A2AB9-3BBA-2A47-38CB-BBFDB16E3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442" y="224119"/>
          <a:ext cx="666310" cy="324970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avalora.sharepoint.com/Chicama%20Viru/04%20Costo/01%20Presupuesto/202108/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2_OHLA_Rio%20Chicama\0%20EDIS\EDI%20P8%20R05\VOL%2005-METRADOS%20Y%20PRESUP_R06\06.%20SUSTENTO%20DE%20METRADOS\400195-OHL001-503-XX-QT-QS-000002-R0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RES,MET,ADI1"/>
      <sheetName val="Presenta1"/>
      <sheetName val="RES"/>
      <sheetName val="Restricciones y Compromisos"/>
      <sheetName val="Metrados  Val."/>
      <sheetName val="F-05"/>
      <sheetName val="Sheet2"/>
      <sheetName val="GyP total"/>
      <sheetName val="RefG"/>
      <sheetName val="IRR sponsor"/>
      <sheetName val="GG-Ofertado-P4 Maz"/>
      <sheetName val="Imprimacion_Planilla"/>
      <sheetName val="9 Capex"/>
      <sheetName val="datos base"/>
      <sheetName val="DATOS UNOE"/>
      <sheetName val="Producción"/>
      <sheetName val="EVAL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RES-PINTADO"/>
      <sheetName val="Data"/>
      <sheetName val="Resumen anual"/>
      <sheetName val="Graph39_"/>
      <sheetName val="REFERENCIAS"/>
      <sheetName val="PER,COM.PRO.ADI1"/>
      <sheetName val="Planilla Base y Subbase"/>
      <sheetName val="RESUMEN"/>
      <sheetName val="Limit_ACC_A"/>
      <sheetName val="Deduccion Reajuste"/>
      <sheetName val="EXP"/>
      <sheetName val="200"/>
      <sheetName val="CIERRE"/>
      <sheetName val="Quantity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ltado"/>
      <sheetName val="MFT TOC"/>
      <sheetName val="Piso Tecnico"/>
      <sheetName val="Presupuesto"/>
      <sheetName val="Analisis"/>
      <sheetName val="Insumos"/>
      <sheetName val="Rangos"/>
      <sheetName val="FórmulaPolinómica"/>
      <sheetName val="Deduccion_Reajuste"/>
      <sheetName val="PARTIDAS"/>
      <sheetName val="Model"/>
      <sheetName val="Avance Resumen"/>
      <sheetName val="EXPLAN. DESVIOS"/>
      <sheetName val="CLASIF. MAT. DESVIOS"/>
      <sheetName val="CLASIF. MATERIAL"/>
      <sheetName val="EXPLAN. VIA PRINCIPAL"/>
      <sheetName val="Hoja1"/>
      <sheetName val="CAPATAZ"/>
      <sheetName val="Planificacion"/>
      <sheetName val="borrador"/>
      <sheetName val="FLUOR-AAQSA"/>
      <sheetName val="Hoja3"/>
      <sheetName val="PLANEADO"/>
      <sheetName val="Datos - F1,F2"/>
      <sheetName val="Macro1"/>
      <sheetName val="Hoja2"/>
      <sheetName val="AUSEN99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A"/>
      <sheetName val="Graph39_1"/>
      <sheetName val="9_Capex1"/>
      <sheetName val="GG-Ofertado-P4_Maz1"/>
      <sheetName val="datos_base1"/>
      <sheetName val="DATOS_UNOE1"/>
      <sheetName val="Sust_205ABC-VE1"/>
      <sheetName val="Sust_205ABC-VP1"/>
      <sheetName val="Resum_205ABC_700FG_907_A_2_21"/>
      <sheetName val="GyP_total1"/>
      <sheetName val="IRR_sponsor1"/>
      <sheetName val="Metrados__Val_1"/>
      <sheetName val="Restricciones_y_Compromisos1"/>
      <sheetName val="PER,COM_PRO_ADI1"/>
      <sheetName val="Planilla_Base_y_Subbase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PTO_ARES"/>
      <sheetName val="Calendario"/>
      <sheetName val="Pto_Itemizado_S10"/>
      <sheetName val="Engineering"/>
      <sheetName val="Procurement Data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2. CURV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Liebman 134"/>
      <sheetName val="Pavimentos"/>
      <sheetName val="PLANILLA-MET"/>
      <sheetName val="Val Nº11"/>
      <sheetName val="CAOV_Met"/>
      <sheetName val="Adel-Materiales"/>
      <sheetName val="Polinom01"/>
      <sheetName val="Reajuste"/>
      <sheetName val="VARIABLES"/>
      <sheetName val="Tipo de Cambio"/>
      <sheetName val="FlujoTJ"/>
      <sheetName val="08"/>
      <sheetName val="01"/>
      <sheetName val="3.INPUT ACT"/>
      <sheetName val="Anx 1 Nota 4"/>
      <sheetName val="Graph39_6"/>
      <sheetName val="9_Capex6"/>
      <sheetName val="GG-Ofertado-P4_Maz6"/>
      <sheetName val="GyP_total6"/>
      <sheetName val="IRR_sponsor6"/>
      <sheetName val="Metrados__Val_6"/>
      <sheetName val="datos_base6"/>
      <sheetName val="DATOS_UNOE6"/>
      <sheetName val="Sust_205ABC-VE6"/>
      <sheetName val="Sust_205ABC-VP6"/>
      <sheetName val="Resum_205ABC_700FG_907_A_2_2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Minuta_029"/>
      <sheetName val="2_-_Información_gral_contrato"/>
      <sheetName val="Plan_de_Fases-Subfases1"/>
      <sheetName val="EQ_INGR-EGR"/>
      <sheetName val="MOD_INGR-EGR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3W__FORESCAST"/>
      <sheetName val="3W_"/>
      <sheetName val="CURVA_S"/>
      <sheetName val="%_lc2"/>
      <sheetName val="HIST__PERS"/>
      <sheetName val="HIST__EQUIP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Cierre_(20%)"/>
      <sheetName val="Resumen_GG"/>
      <sheetName val="GG_Totales"/>
      <sheetName val="Equip_Seguridad"/>
      <sheetName val="Flujo_(20%)"/>
      <sheetName val="2__CURVAS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VALORIZACION_10"/>
      <sheetName val="Tipo_de_Cambio"/>
      <sheetName val="Val_Nº11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Separador"/>
      <sheetName val="Explanaciones"/>
      <sheetName val="Sheet1"/>
      <sheetName val="07"/>
      <sheetName val="Esc"/>
      <sheetName val="054"/>
      <sheetName val="MONTAJE TUBERIA Y SOPORTES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7"/>
      <sheetName val="GG-Ofertado-P4_Maz7"/>
      <sheetName val="9_Capex7"/>
      <sheetName val="datos_base7"/>
      <sheetName val="DATOS_UNOE7"/>
      <sheetName val="Metrados__Val_7"/>
      <sheetName val="GyP_total7"/>
      <sheetName val="IRR_sponsor7"/>
      <sheetName val="Restricciones_y_Compromisos7"/>
      <sheetName val="Resumen_anual5"/>
      <sheetName val="PER,COM_PRO_ADI16"/>
      <sheetName val="Planilla_Base_y_Subbase6"/>
      <sheetName val="Sust_205ABC-VE7"/>
      <sheetName val="Sust_205ABC-VP7"/>
      <sheetName val="Resum_205ABC_700FG_907_A_2_27"/>
      <sheetName val="Deduccion_Reajuste7"/>
      <sheetName val="Piso_Tecnico2"/>
      <sheetName val="MFT_TOC2"/>
      <sheetName val="EXPLAN__DESVIOS2"/>
      <sheetName val="CLASIF__MAT__DESVIOS2"/>
      <sheetName val="CLASIF__MATERIAL2"/>
      <sheetName val="EXPLAN__VIA_PRINCIPAL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Avance_Resumen2"/>
      <sheetName val="Datos_-_F1,F22"/>
      <sheetName val="Minuta_0291"/>
      <sheetName val="2_-_Información_gral_contrato1"/>
      <sheetName val="EQ_INGR-EGR1"/>
      <sheetName val="MOD_INGR-EGR1"/>
      <sheetName val="Plan_de_Fases-Subfases2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Procurement_Data1"/>
      <sheetName val="3W__FORESCAST1"/>
      <sheetName val="3W_1"/>
      <sheetName val="CURVA_S1"/>
      <sheetName val="%_lc21"/>
      <sheetName val="HIST__PERS1"/>
      <sheetName val="HIST__EQUIP1"/>
      <sheetName val="Cierre_(20%)1"/>
      <sheetName val="Resumen_GG1"/>
      <sheetName val="GG_Totales1"/>
      <sheetName val="Equip_Seguridad1"/>
      <sheetName val="Flujo_(20%)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2__CURVAS1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Main"/>
      <sheetName val="NO IMPRIMIR"/>
      <sheetName val="Cantidad"/>
      <sheetName val="Jorge1"/>
      <sheetName val="Jorge2"/>
      <sheetName val="DATOS 3"/>
      <sheetName val="MONTAJE_TUBERIA_Y_SOPORTES"/>
      <sheetName val="Anx_1_Nota_4"/>
      <sheetName val="F-002"/>
      <sheetName val="509-509A TMC36&quot;"/>
      <sheetName val="510 TMC36&quot;"/>
      <sheetName val="10241EQLIST"/>
      <sheetName val="3_INPUT_ACT"/>
      <sheetName val="Producción (Marz-20) (2)"/>
      <sheetName val="EXP-EXPEDIENTE"/>
      <sheetName val="EXP 0-52+920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WBS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VALORIZACION_101"/>
      <sheetName val="SERVICIOS A OBRA 195"/>
      <sheetName val="Val_Nº111"/>
      <sheetName val="Liebman_134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CNC"/>
      <sheetName val="Panel de Control"/>
      <sheetName val="2019"/>
      <sheetName val="2020"/>
      <sheetName val="CPV_MGMG"/>
      <sheetName val="50+360"/>
      <sheetName val="AD.05 7+300-52+920"/>
      <sheetName val="contraseccion"/>
      <sheetName val="MejorAM"/>
      <sheetName val="Exp. Técnico 7+300-52+920"/>
      <sheetName val="Resumen derrumbes"/>
      <sheetName val="ANALISIS ALQUILER FERREYROS"/>
      <sheetName val="Nudo 1"/>
      <sheetName val="EXP 110-171"/>
      <sheetName val="Lista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TOTALES"/>
      <sheetName val="Parametros"/>
      <sheetName val="PUNIT"/>
      <sheetName val="Attach 4-18"/>
      <sheetName val="Link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consolid-dossier (IAS) (2)"/>
      <sheetName val="05.01 Exc"/>
      <sheetName val="desb"/>
      <sheetName val="BD vidaUtil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ATOS_3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U.S ILD"/>
      <sheetName val="Graphs"/>
      <sheetName val="GRAPH_DATA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Plla_Pers"/>
      <sheetName val="Flujo Ingresos"/>
      <sheetName val="POSESIÓN"/>
      <sheetName val="Basis"/>
      <sheetName val="Flujo_Ingresos"/>
      <sheetName val="Material"/>
      <sheetName val="edificio"/>
      <sheetName val="sotanos"/>
      <sheetName val="obras ext"/>
      <sheetName val="Inputs"/>
      <sheetName val="BC_AGO-2014"/>
      <sheetName val="PRECIOS"/>
      <sheetName val="TABLAS "/>
      <sheetName val="PHD riego "/>
      <sheetName val="Temperaturas"/>
      <sheetName val="PHD"/>
      <sheetName val="BOQ-Bill1-8"/>
      <sheetName val="resumen OK"/>
      <sheetName val="CONTROL"/>
      <sheetName val="PREACTA"/>
      <sheetName val="Rossin-R"/>
      <sheetName val="EXP_110-171"/>
      <sheetName val="Attach_4-18"/>
      <sheetName val="Detalle(1)"/>
      <sheetName val="Detalle(2)"/>
      <sheetName val="P. Socios"/>
      <sheetName val="P. por empresa"/>
      <sheetName val="Garantias"/>
      <sheetName val="anexos"/>
      <sheetName val="T.Mat Zona 2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 refreshError="1"/>
      <sheetData sheetId="156">
        <row r="9">
          <cell r="H9">
            <v>0.90469999999999995</v>
          </cell>
        </row>
      </sheetData>
      <sheetData sheetId="157" refreshError="1"/>
      <sheetData sheetId="158" refreshError="1"/>
      <sheetData sheetId="159" refreshError="1"/>
      <sheetData sheetId="160">
        <row r="9">
          <cell r="H9">
            <v>0.90469999999999995</v>
          </cell>
        </row>
      </sheetData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>
        <row r="9">
          <cell r="H9">
            <v>0.90469999999999995</v>
          </cell>
        </row>
      </sheetData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>
        <row r="9">
          <cell r="H9">
            <v>0.90469999999999995</v>
          </cell>
        </row>
      </sheetData>
      <sheetData sheetId="192">
        <row r="9">
          <cell r="H9">
            <v>0.90469999999999995</v>
          </cell>
        </row>
      </sheetData>
      <sheetData sheetId="193">
        <row r="9">
          <cell r="H9">
            <v>0.90469999999999995</v>
          </cell>
        </row>
      </sheetData>
      <sheetData sheetId="194">
        <row r="9">
          <cell r="H9">
            <v>0.90469999999999995</v>
          </cell>
        </row>
      </sheetData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>
        <row r="9">
          <cell r="H9">
            <v>0.90469999999999995</v>
          </cell>
        </row>
      </sheetData>
      <sheetData sheetId="231" refreshError="1"/>
      <sheetData sheetId="232" refreshError="1"/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 refreshError="1"/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 refreshError="1"/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 refreshError="1"/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 refreshError="1"/>
      <sheetData sheetId="468" refreshError="1"/>
      <sheetData sheetId="469" refreshError="1"/>
      <sheetData sheetId="470" refreshError="1"/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>
        <row r="9">
          <cell r="H9">
            <v>0.90469999999999995</v>
          </cell>
        </row>
      </sheetData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>
        <row r="9">
          <cell r="H9">
            <v>0.90469999999999995</v>
          </cell>
        </row>
      </sheetData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>
        <row r="9">
          <cell r="H9">
            <v>0.90469999999999995</v>
          </cell>
        </row>
      </sheetData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>
        <row r="9">
          <cell r="H9">
            <v>0.90469999999999995</v>
          </cell>
        </row>
      </sheetData>
      <sheetData sheetId="780">
        <row r="9">
          <cell r="H9">
            <v>0.90469999999999995</v>
          </cell>
        </row>
      </sheetData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>
        <row r="9">
          <cell r="H9">
            <v>0.90469999999999995</v>
          </cell>
        </row>
      </sheetData>
      <sheetData sheetId="792">
        <row r="9">
          <cell r="H9">
            <v>0.90469999999999995</v>
          </cell>
        </row>
      </sheetData>
      <sheetData sheetId="793">
        <row r="9">
          <cell r="H9">
            <v>0.90469999999999995</v>
          </cell>
        </row>
      </sheetData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>
        <row r="9">
          <cell r="H9">
            <v>0.90469999999999995</v>
          </cell>
        </row>
      </sheetData>
      <sheetData sheetId="798">
        <row r="9">
          <cell r="H9">
            <v>0.90469999999999995</v>
          </cell>
        </row>
      </sheetData>
      <sheetData sheetId="799">
        <row r="9">
          <cell r="H9">
            <v>0.90469999999999995</v>
          </cell>
        </row>
      </sheetData>
      <sheetData sheetId="800">
        <row r="9">
          <cell r="H9">
            <v>0.90469999999999995</v>
          </cell>
        </row>
      </sheetData>
      <sheetData sheetId="801">
        <row r="9">
          <cell r="H9">
            <v>0.90469999999999995</v>
          </cell>
        </row>
      </sheetData>
      <sheetData sheetId="802">
        <row r="9">
          <cell r="H9">
            <v>0.90469999999999995</v>
          </cell>
        </row>
      </sheetData>
      <sheetData sheetId="803">
        <row r="9">
          <cell r="H9">
            <v>0.90469999999999995</v>
          </cell>
        </row>
      </sheetData>
      <sheetData sheetId="804">
        <row r="9">
          <cell r="H9">
            <v>0.90469999999999995</v>
          </cell>
        </row>
      </sheetData>
      <sheetData sheetId="805">
        <row r="9">
          <cell r="H9">
            <v>0.90469999999999995</v>
          </cell>
        </row>
      </sheetData>
      <sheetData sheetId="806">
        <row r="9">
          <cell r="H9">
            <v>0.90469999999999995</v>
          </cell>
        </row>
      </sheetData>
      <sheetData sheetId="807">
        <row r="9">
          <cell r="H9">
            <v>0.90469999999999995</v>
          </cell>
        </row>
      </sheetData>
      <sheetData sheetId="808">
        <row r="9">
          <cell r="H9">
            <v>0.90469999999999995</v>
          </cell>
        </row>
      </sheetData>
      <sheetData sheetId="809">
        <row r="9">
          <cell r="H9">
            <v>0.90469999999999995</v>
          </cell>
        </row>
      </sheetData>
      <sheetData sheetId="810">
        <row r="9">
          <cell r="H9">
            <v>0.90469999999999995</v>
          </cell>
        </row>
      </sheetData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>
        <row r="9">
          <cell r="H9">
            <v>0.90469999999999995</v>
          </cell>
        </row>
      </sheetData>
      <sheetData sheetId="815">
        <row r="9">
          <cell r="H9">
            <v>0.90469999999999995</v>
          </cell>
        </row>
      </sheetData>
      <sheetData sheetId="816">
        <row r="9">
          <cell r="H9">
            <v>0.90469999999999995</v>
          </cell>
        </row>
      </sheetData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>
        <row r="9">
          <cell r="H9">
            <v>0.90469999999999995</v>
          </cell>
        </row>
      </sheetData>
      <sheetData sheetId="826">
        <row r="9">
          <cell r="H9">
            <v>0.90469999999999995</v>
          </cell>
        </row>
      </sheetData>
      <sheetData sheetId="827">
        <row r="9">
          <cell r="H9">
            <v>0.90469999999999995</v>
          </cell>
        </row>
      </sheetData>
      <sheetData sheetId="828">
        <row r="9">
          <cell r="H9">
            <v>0.90469999999999995</v>
          </cell>
        </row>
      </sheetData>
      <sheetData sheetId="829">
        <row r="9">
          <cell r="H9">
            <v>0.90469999999999995</v>
          </cell>
        </row>
      </sheetData>
      <sheetData sheetId="830">
        <row r="9">
          <cell r="H9">
            <v>0.90469999999999995</v>
          </cell>
        </row>
      </sheetData>
      <sheetData sheetId="831">
        <row r="9">
          <cell r="H9">
            <v>0.90469999999999995</v>
          </cell>
        </row>
      </sheetData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>
        <row r="9">
          <cell r="H9">
            <v>0.90469999999999995</v>
          </cell>
        </row>
      </sheetData>
      <sheetData sheetId="838">
        <row r="9">
          <cell r="H9">
            <v>0.90469999999999995</v>
          </cell>
        </row>
      </sheetData>
      <sheetData sheetId="839">
        <row r="9">
          <cell r="H9">
            <v>0.90469999999999995</v>
          </cell>
        </row>
      </sheetData>
      <sheetData sheetId="840">
        <row r="9">
          <cell r="H9">
            <v>0.90469999999999995</v>
          </cell>
        </row>
      </sheetData>
      <sheetData sheetId="841">
        <row r="9">
          <cell r="H9">
            <v>0.90469999999999995</v>
          </cell>
        </row>
      </sheetData>
      <sheetData sheetId="842">
        <row r="9">
          <cell r="H9">
            <v>0.90469999999999995</v>
          </cell>
        </row>
      </sheetData>
      <sheetData sheetId="843">
        <row r="9">
          <cell r="H9">
            <v>0.90469999999999995</v>
          </cell>
        </row>
      </sheetData>
      <sheetData sheetId="844">
        <row r="9">
          <cell r="H9">
            <v>0.90469999999999995</v>
          </cell>
        </row>
      </sheetData>
      <sheetData sheetId="845">
        <row r="9">
          <cell r="H9">
            <v>0.90469999999999995</v>
          </cell>
        </row>
      </sheetData>
      <sheetData sheetId="846">
        <row r="9">
          <cell r="H9">
            <v>0.90469999999999995</v>
          </cell>
        </row>
      </sheetData>
      <sheetData sheetId="847">
        <row r="9">
          <cell r="H9">
            <v>0.90469999999999995</v>
          </cell>
        </row>
      </sheetData>
      <sheetData sheetId="848">
        <row r="9">
          <cell r="H9">
            <v>0.90469999999999995</v>
          </cell>
        </row>
      </sheetData>
      <sheetData sheetId="849">
        <row r="9">
          <cell r="H9">
            <v>0.90469999999999995</v>
          </cell>
        </row>
      </sheetData>
      <sheetData sheetId="850">
        <row r="9">
          <cell r="H9">
            <v>0.90469999999999995</v>
          </cell>
        </row>
      </sheetData>
      <sheetData sheetId="851">
        <row r="9">
          <cell r="H9">
            <v>0.90469999999999995</v>
          </cell>
        </row>
      </sheetData>
      <sheetData sheetId="852">
        <row r="9">
          <cell r="H9">
            <v>0.90469999999999995</v>
          </cell>
        </row>
      </sheetData>
      <sheetData sheetId="853">
        <row r="9">
          <cell r="H9">
            <v>0.90469999999999995</v>
          </cell>
        </row>
      </sheetData>
      <sheetData sheetId="854">
        <row r="9">
          <cell r="H9">
            <v>0.90469999999999995</v>
          </cell>
        </row>
      </sheetData>
      <sheetData sheetId="855">
        <row r="9">
          <cell r="H9">
            <v>0.90469999999999995</v>
          </cell>
        </row>
      </sheetData>
      <sheetData sheetId="856">
        <row r="9">
          <cell r="H9">
            <v>0.90469999999999995</v>
          </cell>
        </row>
      </sheetData>
      <sheetData sheetId="857">
        <row r="9">
          <cell r="H9">
            <v>0.90469999999999995</v>
          </cell>
        </row>
      </sheetData>
      <sheetData sheetId="858">
        <row r="9">
          <cell r="H9">
            <v>0.90469999999999995</v>
          </cell>
        </row>
      </sheetData>
      <sheetData sheetId="859">
        <row r="9">
          <cell r="H9">
            <v>0.90469999999999995</v>
          </cell>
        </row>
      </sheetData>
      <sheetData sheetId="860">
        <row r="9">
          <cell r="H9">
            <v>0.90469999999999995</v>
          </cell>
        </row>
      </sheetData>
      <sheetData sheetId="861">
        <row r="9">
          <cell r="H9">
            <v>0.90469999999999995</v>
          </cell>
        </row>
      </sheetData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/>
      <sheetData sheetId="1003"/>
      <sheetData sheetId="1004"/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/>
      <sheetData sheetId="1008"/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/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/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/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/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 refreshError="1"/>
      <sheetData sheetId="1090" refreshError="1"/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 refreshError="1"/>
      <sheetData sheetId="1098" refreshError="1"/>
      <sheetData sheetId="1099" refreshError="1"/>
      <sheetData sheetId="1100" refreshError="1"/>
      <sheetData sheetId="1101">
        <row r="9">
          <cell r="H9">
            <v>0.90469999999999995</v>
          </cell>
        </row>
      </sheetData>
      <sheetData sheetId="1102" refreshError="1"/>
      <sheetData sheetId="1103" refreshError="1"/>
      <sheetData sheetId="1104" refreshError="1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 refreshError="1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 refreshError="1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>
        <row r="9">
          <cell r="H9">
            <v>0.90469999999999995</v>
          </cell>
        </row>
      </sheetData>
      <sheetData sheetId="1183">
        <row r="9">
          <cell r="H9">
            <v>0.90469999999999995</v>
          </cell>
        </row>
      </sheetData>
      <sheetData sheetId="1184" refreshError="1"/>
      <sheetData sheetId="1185" refreshError="1"/>
      <sheetData sheetId="1186" refreshError="1"/>
      <sheetData sheetId="1187" refreshError="1"/>
      <sheetData sheetId="1188" refreshError="1"/>
      <sheetData sheetId="1189" refreshError="1"/>
      <sheetData sheetId="1190" refreshError="1"/>
      <sheetData sheetId="1191" refreshError="1"/>
      <sheetData sheetId="1192" refreshError="1"/>
      <sheetData sheetId="1193" refreshError="1"/>
      <sheetData sheetId="1194" refreshError="1"/>
      <sheetData sheetId="1195"/>
      <sheetData sheetId="1196"/>
      <sheetData sheetId="1197"/>
      <sheetData sheetId="1198"/>
      <sheetData sheetId="1199"/>
      <sheetData sheetId="1200"/>
      <sheetData sheetId="1201"/>
      <sheetData sheetId="1202" refreshError="1"/>
      <sheetData sheetId="1203" refreshError="1"/>
      <sheetData sheetId="1204" refreshError="1"/>
      <sheetData sheetId="1205" refreshError="1"/>
      <sheetData sheetId="1206" refreshError="1"/>
      <sheetData sheetId="1207" refreshError="1"/>
      <sheetData sheetId="1208" refreshError="1"/>
      <sheetData sheetId="1209" refreshError="1"/>
      <sheetData sheetId="1210" refreshError="1"/>
      <sheetData sheetId="1211" refreshError="1"/>
      <sheetData sheetId="1212" refreshError="1"/>
      <sheetData sheetId="1213" refreshError="1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 refreshError="1"/>
      <sheetData sheetId="1233" refreshError="1"/>
      <sheetData sheetId="1234" refreshError="1"/>
      <sheetData sheetId="1235" refreshError="1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>
        <row r="9">
          <cell r="H9">
            <v>0.90469999999999995</v>
          </cell>
        </row>
      </sheetData>
      <sheetData sheetId="1250"/>
      <sheetData sheetId="1251"/>
      <sheetData sheetId="1252">
        <row r="9">
          <cell r="H9">
            <v>0.90469999999999995</v>
          </cell>
        </row>
      </sheetData>
      <sheetData sheetId="1253"/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/>
      <sheetData sheetId="1261"/>
      <sheetData sheetId="1262"/>
      <sheetData sheetId="1263"/>
      <sheetData sheetId="1264"/>
      <sheetData sheetId="1265"/>
      <sheetData sheetId="1266"/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/>
      <sheetData sheetId="1278"/>
      <sheetData sheetId="1279"/>
      <sheetData sheetId="1280"/>
      <sheetData sheetId="1281"/>
      <sheetData sheetId="1282"/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>
        <row r="9">
          <cell r="H9">
            <v>0.90469999999999995</v>
          </cell>
        </row>
      </sheetData>
      <sheetData sheetId="1289">
        <row r="9">
          <cell r="H9">
            <v>0.90469999999999995</v>
          </cell>
        </row>
      </sheetData>
      <sheetData sheetId="1290">
        <row r="9">
          <cell r="H9">
            <v>0.90469999999999995</v>
          </cell>
        </row>
      </sheetData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>
        <row r="9">
          <cell r="H9">
            <v>0.90469999999999995</v>
          </cell>
        </row>
      </sheetData>
      <sheetData sheetId="1302"/>
      <sheetData sheetId="1303"/>
      <sheetData sheetId="1304"/>
      <sheetData sheetId="1305"/>
      <sheetData sheetId="1306"/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/>
      <sheetData sheetId="1311">
        <row r="9">
          <cell r="H9">
            <v>0.90469999999999995</v>
          </cell>
        </row>
      </sheetData>
      <sheetData sheetId="1312">
        <row r="9">
          <cell r="H9">
            <v>0.90469999999999995</v>
          </cell>
        </row>
      </sheetData>
      <sheetData sheetId="1313"/>
      <sheetData sheetId="1314"/>
      <sheetData sheetId="1315"/>
      <sheetData sheetId="1316"/>
      <sheetData sheetId="1317">
        <row r="9">
          <cell r="H9">
            <v>0.90469999999999995</v>
          </cell>
        </row>
      </sheetData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>
        <row r="9">
          <cell r="H9">
            <v>0.90469999999999995</v>
          </cell>
        </row>
      </sheetData>
      <sheetData sheetId="1339">
        <row r="9">
          <cell r="H9">
            <v>0.90469999999999995</v>
          </cell>
        </row>
      </sheetData>
      <sheetData sheetId="1340"/>
      <sheetData sheetId="1341"/>
      <sheetData sheetId="1342"/>
      <sheetData sheetId="1343"/>
      <sheetData sheetId="1344"/>
      <sheetData sheetId="1345"/>
      <sheetData sheetId="1346">
        <row r="9">
          <cell r="H9">
            <v>0.90469999999999995</v>
          </cell>
        </row>
      </sheetData>
      <sheetData sheetId="1347">
        <row r="9">
          <cell r="H9">
            <v>0.90469999999999995</v>
          </cell>
        </row>
      </sheetData>
      <sheetData sheetId="1348">
        <row r="9">
          <cell r="H9">
            <v>0.90469999999999995</v>
          </cell>
        </row>
      </sheetData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>
        <row r="9">
          <cell r="H9">
            <v>0.90469999999999995</v>
          </cell>
        </row>
      </sheetData>
      <sheetData sheetId="1375">
        <row r="9">
          <cell r="H9">
            <v>0.90469999999999995</v>
          </cell>
        </row>
      </sheetData>
      <sheetData sheetId="1376"/>
      <sheetData sheetId="1377">
        <row r="9">
          <cell r="H9">
            <v>0.90469999999999995</v>
          </cell>
        </row>
      </sheetData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 refreshError="1"/>
      <sheetData sheetId="1395" refreshError="1"/>
      <sheetData sheetId="1396" refreshError="1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 refreshError="1"/>
      <sheetData sheetId="1410" refreshError="1"/>
      <sheetData sheetId="1411" refreshError="1"/>
      <sheetData sheetId="1412" refreshError="1"/>
      <sheetData sheetId="1413"/>
      <sheetData sheetId="1414" refreshError="1"/>
      <sheetData sheetId="1415" refreshError="1"/>
      <sheetData sheetId="1416" refreshError="1"/>
      <sheetData sheetId="1417" refreshError="1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  <sheetData sheetId="1429" refreshError="1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  <sheetName val="[DICIEM.XLS]_PCA_EXCEL_OTRO_464"/>
      <sheetName val="DICIEM.XLS"/>
      <sheetName val="Calculos"/>
      <sheetName val="Mina"/>
      <sheetName val="GRAL_SGO"/>
      <sheetName val="MFT_SGO"/>
      <sheetName val="GRAL_TOC"/>
      <sheetName val="MFT_TOC"/>
      <sheetName val="[DICIEM_XLS][DICIEM_XLS][DICIEM"/>
      <sheetName val="[DICIEM_XLS]\PCA\EXCEL\OTROS\DI"/>
      <sheetName val="[DICIEM_XLS][DICIEM_XLS]\PCA\EX"/>
      <sheetName val="[DICIEM_XLS]_PCA_EXCEL_OTROS__3"/>
      <sheetName val="DICIEM_XLS"/>
      <sheetName val="[DICIEM_XLS]_PCA_EXCEL_OTROS__2"/>
      <sheetName val="[DICIEM_XLS]_PCA_EXCEL_OTROS__4"/>
      <sheetName val="[DICIEM_XLS]_PCA_EXCEL_OTROS__5"/>
      <sheetName val="[DICIEM_XLS]_PCA_EXCEL_OTROS__6"/>
      <sheetName val="[DICIEM_XLS]_PCA_EXCEL_OTROS__7"/>
      <sheetName val="[DICIEM_XLS]_PCA_EXCEL_OTROS_10"/>
      <sheetName val="[DICIEM_XLS]_PCA_EXCEL_OTROS__8"/>
      <sheetName val="[DICIEM_XLS]_PCA_EXCEL_OTROS__9"/>
      <sheetName val="[DICIEM_XLS]_PCA_EXCEL_OTROS_13"/>
      <sheetName val="[DICIEM_XLS]_PCA_EXCEL_OTROS_11"/>
      <sheetName val="[DICIEM_XLS]_PCA_EXCEL_OTROS_12"/>
      <sheetName val="[DICIEM.XLS]_PCA_EXCEL_OTRO_465"/>
      <sheetName val="[DICIEM.XLS]_PCA_EXCEL_OTRO_466"/>
      <sheetName val="[DICIEM.XLS]_PCA_EXCEL_OTRO_469"/>
      <sheetName val="[DICIEM.XLS]_PCA_EXCEL_OTRO_467"/>
      <sheetName val="[DICIEM.XLS]_PCA_EXCEL_OTRO_468"/>
      <sheetName val="[DICIEM.XLS]_PCA_EXCEL_OTRO_470"/>
      <sheetName val="[DICIEM.XLS]_PCA_EXCEL_OTRO_471"/>
      <sheetName val="[DICIEM.XLS]_PCA_EXCEL_OTRO_472"/>
      <sheetName val="[DICIEM.XLS]_PCA_EXCEL_OTRO_473"/>
      <sheetName val="[DICIEM.XLS]_PCA_EXCEL_OTRO_4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/>
      <sheetData sheetId="478"/>
      <sheetData sheetId="479"/>
      <sheetData sheetId="480" refreshError="1"/>
      <sheetData sheetId="481" refreshError="1"/>
      <sheetData sheetId="482" refreshError="1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  <sheetName val="Datos"/>
      <sheetName val="Grafico"/>
      <sheetName val="DMT"/>
      <sheetName val="Acopios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  <sheetName val="Curva S Campamento Contratis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GG-Ofertado-P4 Maz"/>
      <sheetName val="datos base"/>
      <sheetName val="DATOS UNOE"/>
      <sheetName val="Producción"/>
      <sheetName val="Tabla"/>
      <sheetName val="Datos"/>
      <sheetName val="General"/>
      <sheetName val="Imprimacion_Planilla"/>
      <sheetName val="9 Capex"/>
      <sheetName val="Fierro-C1"/>
      <sheetName val="PER,COM.PRO.ADI1"/>
      <sheetName val="RES,MET,ADI1"/>
      <sheetName val="Planilla Base y Subbase"/>
      <sheetName val="RESUMEN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FERENCIAS"/>
      <sheetName val="RES"/>
      <sheetName val="Metrados  Val."/>
      <sheetName val="Data"/>
      <sheetName val="Graph39_"/>
      <sheetName val="EXP"/>
      <sheetName val="Resumen anual"/>
      <sheetName val="200"/>
      <sheetName val="CIERRE"/>
      <sheetName val="EVAL"/>
      <sheetName val="RES-PINTADO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PARTIDAS"/>
      <sheetName val="Piso Tecnico"/>
      <sheetName val="Model"/>
      <sheetName val="Avance Resumen"/>
      <sheetName val="EXPLAN. DESVIOS"/>
      <sheetName val="CLASIF. MAT. DESVIOS"/>
      <sheetName val="CLASIF. MATERIAL"/>
      <sheetName val="EXPLAN. VIA PRINCIPAL"/>
      <sheetName val="Metrados__Val_"/>
      <sheetName val="resultado"/>
      <sheetName val="MFT TOC"/>
      <sheetName val="Presupuesto"/>
      <sheetName val="Analisis"/>
      <sheetName val="Insumos"/>
      <sheetName val="Rangos"/>
      <sheetName val="FórmulaPolinómica"/>
      <sheetName val="TC"/>
      <sheetName val="Macro1"/>
      <sheetName val="Hoja2"/>
      <sheetName val="AUSEN99"/>
      <sheetName val="borrador"/>
      <sheetName val="Plan de Fases-Subfases"/>
      <sheetName val="Tablas"/>
      <sheetName val="Planificacion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avimentos"/>
      <sheetName val="PLANILLA-MET"/>
      <sheetName val="CANTA"/>
      <sheetName val="2. CURVAS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F-002"/>
      <sheetName val="3.INPUT ACT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509-509A TMC36&quot;"/>
      <sheetName val="510 TMC36&quot;"/>
      <sheetName val="Liebman 134"/>
      <sheetName val="Anx 1 Nota 4"/>
      <sheetName val="MONTAJE TUBERIA Y SOPORTES"/>
      <sheetName val="NO IMPRIMIR"/>
      <sheetName val="SERVICIOS A OBRA 195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Datos_-_F1,F21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3_INPUT_ACT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Liebman_134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Panel de Control"/>
      <sheetName val="Tipo de Cambio"/>
      <sheetName val="Val Nº11"/>
      <sheetName val="CAOV_Met"/>
      <sheetName val="Adel-Materiales"/>
      <sheetName val="Polinom01"/>
      <sheetName val="Reajuste"/>
      <sheetName val="VARIABLES"/>
      <sheetName val="MONTAJE_TUBERIA_Y_SOPORTES"/>
      <sheetName val="Anx_1_Nota_4"/>
      <sheetName val="Tipo_de_Cambio"/>
      <sheetName val="FlujoTJ"/>
      <sheetName val="08"/>
      <sheetName val="0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PV_MGMG"/>
      <sheetName val="MATER_CONCENTR_CBV99"/>
      <sheetName val="COSTO-MANO-OBRA-_CBV99"/>
      <sheetName val="MATER_CBV2000"/>
      <sheetName val="DISTR.MANT.ELECTRICA"/>
      <sheetName val="DOTACION_CBV99"/>
      <sheetName val="Apus"/>
      <sheetName val="2019"/>
      <sheetName val="2020"/>
      <sheetName val="Cantidad"/>
      <sheetName val="Jorge1"/>
      <sheetName val="Jorge2"/>
      <sheetName val="DATOS 3"/>
      <sheetName val="Sheet1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Nudo 1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ANALISIS ALQUILER FERREYROS"/>
      <sheetName val="Producción (Marz-20) (2)"/>
      <sheetName val="Separador"/>
      <sheetName val="Explanacione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BD CONFIABILIDAD"/>
      <sheetName val="Plla_Pers"/>
      <sheetName val="PREACTA"/>
      <sheetName val="consolid-dossier (IAS) (2)"/>
      <sheetName val="POSESIÓN"/>
      <sheetName val="Basis"/>
      <sheetName val="resumen OK"/>
      <sheetName val="Mov__Tierras"/>
      <sheetName val="CONTROL_VOLQUETES2"/>
      <sheetName val="FORMATO_CONTROL_OK"/>
      <sheetName val="HOJA_DE_DAT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Flujo Ingresos"/>
      <sheetName val="WBS"/>
      <sheetName val="PUNIT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Val_Nº111"/>
      <sheetName val="Nudo_1"/>
      <sheetName val="SERVICIOS_A_OBRA_195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DATOS_3"/>
      <sheetName val="Panel_de_Control"/>
      <sheetName val="DISTR_MANT_ELECTRICA"/>
      <sheetName val="Inputs"/>
      <sheetName val="BC_AGO-2014"/>
      <sheetName val="EXP-EXPEDIENTE"/>
      <sheetName val="BOQ-Bill1-8"/>
      <sheetName val="RES OP-PRO-HAR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05.01 Exc"/>
      <sheetName val="desb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Producción_(Marz-20)_(2)"/>
      <sheetName val="ANALISIS_ALQUILER_FERREYROS"/>
      <sheetName val="LOOKAHEAD - RESTRICCIONES "/>
      <sheetName val="03 Desmontaje"/>
      <sheetName val="02 Movilización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dificio"/>
      <sheetName val="sotanos"/>
      <sheetName val="obras ext"/>
      <sheetName val="PRECIOS"/>
      <sheetName val="TABLAS "/>
      <sheetName val="Material"/>
      <sheetName val="MANO"/>
      <sheetName val="balance"/>
      <sheetName val="DIFF_BUS"/>
      <sheetName val="CONTROL"/>
      <sheetName val="Lista"/>
      <sheetName val="Parametros"/>
      <sheetName val="CI"/>
      <sheetName val="CNC"/>
      <sheetName val="Attach 4-18"/>
      <sheetName val="EXP 110-171"/>
      <sheetName val="Link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Val_Nº112"/>
      <sheetName val="Mov__Tierras1"/>
      <sheetName val="CONTROL_VOLQUETES21"/>
      <sheetName val="FORMATO_CONTROL_OK1"/>
      <sheetName val="HOJA_DE_DATOS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TOTALES"/>
      <sheetName val="BD vidaUtil"/>
      <sheetName val="#¡REF"/>
      <sheetName val="FACT´DP WORLD CALLAO"/>
      <sheetName val="DATOS - NO BORRAR"/>
      <sheetName val="ACUMULADO"/>
      <sheetName val="EFE"/>
      <sheetName val="tickmarks"/>
      <sheetName val="Z-4"/>
      <sheetName val="POSESIÓN 2003"/>
      <sheetName val="Formulari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>
        <row r="9">
          <cell r="H9">
            <v>0.90469999999999995</v>
          </cell>
        </row>
      </sheetData>
      <sheetData sheetId="151">
        <row r="9">
          <cell r="H9">
            <v>0.90469999999999995</v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>
        <row r="9">
          <cell r="H9">
            <v>0.90469999999999995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 refreshError="1"/>
      <sheetData sheetId="306" refreshError="1"/>
      <sheetData sheetId="307" refreshError="1"/>
      <sheetData sheetId="308" refreshError="1"/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>
        <row r="9">
          <cell r="H9">
            <v>0.90469999999999995</v>
          </cell>
        </row>
      </sheetData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>
        <row r="9">
          <cell r="H9">
            <v>0.90469999999999995</v>
          </cell>
        </row>
      </sheetData>
      <sheetData sheetId="511">
        <row r="9">
          <cell r="H9">
            <v>0.90469999999999995</v>
          </cell>
        </row>
      </sheetData>
      <sheetData sheetId="512">
        <row r="9">
          <cell r="H9">
            <v>0.90469999999999995</v>
          </cell>
        </row>
      </sheetData>
      <sheetData sheetId="513">
        <row r="9">
          <cell r="H9">
            <v>0.90469999999999995</v>
          </cell>
        </row>
      </sheetData>
      <sheetData sheetId="514">
        <row r="9">
          <cell r="H9">
            <v>0.90469999999999995</v>
          </cell>
        </row>
      </sheetData>
      <sheetData sheetId="515">
        <row r="9">
          <cell r="H9">
            <v>0.90469999999999995</v>
          </cell>
        </row>
      </sheetData>
      <sheetData sheetId="516">
        <row r="9">
          <cell r="H9">
            <v>0.90469999999999995</v>
          </cell>
        </row>
      </sheetData>
      <sheetData sheetId="517">
        <row r="9">
          <cell r="H9">
            <v>0.90469999999999995</v>
          </cell>
        </row>
      </sheetData>
      <sheetData sheetId="518">
        <row r="9">
          <cell r="H9">
            <v>0.90469999999999995</v>
          </cell>
        </row>
      </sheetData>
      <sheetData sheetId="519">
        <row r="9">
          <cell r="H9">
            <v>0.90469999999999995</v>
          </cell>
        </row>
      </sheetData>
      <sheetData sheetId="520">
        <row r="9">
          <cell r="H9">
            <v>0.90469999999999995</v>
          </cell>
        </row>
      </sheetData>
      <sheetData sheetId="521">
        <row r="9">
          <cell r="H9">
            <v>0.90469999999999995</v>
          </cell>
        </row>
      </sheetData>
      <sheetData sheetId="522">
        <row r="9">
          <cell r="H9">
            <v>0.90469999999999995</v>
          </cell>
        </row>
      </sheetData>
      <sheetData sheetId="523">
        <row r="9">
          <cell r="H9">
            <v>0.90469999999999995</v>
          </cell>
        </row>
      </sheetData>
      <sheetData sheetId="524">
        <row r="9">
          <cell r="H9">
            <v>0.90469999999999995</v>
          </cell>
        </row>
      </sheetData>
      <sheetData sheetId="525">
        <row r="9">
          <cell r="H9">
            <v>0.90469999999999995</v>
          </cell>
        </row>
      </sheetData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 refreshError="1"/>
      <sheetData sheetId="538" refreshError="1"/>
      <sheetData sheetId="539" refreshError="1"/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>
        <row r="9">
          <cell r="H9">
            <v>0.90469999999999995</v>
          </cell>
        </row>
      </sheetData>
      <sheetData sheetId="615">
        <row r="9">
          <cell r="H9">
            <v>0.90469999999999995</v>
          </cell>
        </row>
      </sheetData>
      <sheetData sheetId="616">
        <row r="9">
          <cell r="H9">
            <v>0.90469999999999995</v>
          </cell>
        </row>
      </sheetData>
      <sheetData sheetId="617">
        <row r="9">
          <cell r="H9">
            <v>0.90469999999999995</v>
          </cell>
        </row>
      </sheetData>
      <sheetData sheetId="618">
        <row r="9">
          <cell r="H9">
            <v>0.90469999999999995</v>
          </cell>
        </row>
      </sheetData>
      <sheetData sheetId="619">
        <row r="9">
          <cell r="H9">
            <v>0.90469999999999995</v>
          </cell>
        </row>
      </sheetData>
      <sheetData sheetId="620">
        <row r="9">
          <cell r="H9">
            <v>0.90469999999999995</v>
          </cell>
        </row>
      </sheetData>
      <sheetData sheetId="621">
        <row r="9">
          <cell r="H9">
            <v>0.90469999999999995</v>
          </cell>
        </row>
      </sheetData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>
        <row r="9">
          <cell r="H9">
            <v>0.90469999999999995</v>
          </cell>
        </row>
      </sheetData>
      <sheetData sheetId="625">
        <row r="9">
          <cell r="H9">
            <v>0.90469999999999995</v>
          </cell>
        </row>
      </sheetData>
      <sheetData sheetId="626">
        <row r="9">
          <cell r="H9">
            <v>0.90469999999999995</v>
          </cell>
        </row>
      </sheetData>
      <sheetData sheetId="627">
        <row r="9">
          <cell r="H9">
            <v>0.90469999999999995</v>
          </cell>
        </row>
      </sheetData>
      <sheetData sheetId="628">
        <row r="9">
          <cell r="H9">
            <v>0.90469999999999995</v>
          </cell>
        </row>
      </sheetData>
      <sheetData sheetId="629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/>
      <sheetData sheetId="659">
        <row r="9">
          <cell r="H9">
            <v>0.90469999999999995</v>
          </cell>
        </row>
      </sheetData>
      <sheetData sheetId="660"/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/>
      <sheetData sheetId="673"/>
      <sheetData sheetId="674">
        <row r="9">
          <cell r="H9">
            <v>0.90469999999999995</v>
          </cell>
        </row>
      </sheetData>
      <sheetData sheetId="675"/>
      <sheetData sheetId="676"/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/>
      <sheetData sheetId="694"/>
      <sheetData sheetId="695"/>
      <sheetData sheetId="696"/>
      <sheetData sheetId="697"/>
      <sheetData sheetId="698"/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/>
      <sheetData sheetId="725"/>
      <sheetData sheetId="726"/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/>
      <sheetData sheetId="736"/>
      <sheetData sheetId="737">
        <row r="9">
          <cell r="H9">
            <v>0.90469999999999995</v>
          </cell>
        </row>
      </sheetData>
      <sheetData sheetId="738"/>
      <sheetData sheetId="739"/>
      <sheetData sheetId="740"/>
      <sheetData sheetId="741"/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>
        <row r="9">
          <cell r="H9">
            <v>0.90469999999999995</v>
          </cell>
        </row>
      </sheetData>
      <sheetData sheetId="863">
        <row r="9">
          <cell r="H9">
            <v>0.90469999999999995</v>
          </cell>
        </row>
      </sheetData>
      <sheetData sheetId="864">
        <row r="9">
          <cell r="H9">
            <v>0.90469999999999995</v>
          </cell>
        </row>
      </sheetData>
      <sheetData sheetId="865">
        <row r="9">
          <cell r="H9">
            <v>0.90469999999999995</v>
          </cell>
        </row>
      </sheetData>
      <sheetData sheetId="866">
        <row r="9">
          <cell r="H9">
            <v>0.90469999999999995</v>
          </cell>
        </row>
      </sheetData>
      <sheetData sheetId="867">
        <row r="9">
          <cell r="H9">
            <v>0.90469999999999995</v>
          </cell>
        </row>
      </sheetData>
      <sheetData sheetId="868">
        <row r="9">
          <cell r="H9">
            <v>0.90469999999999995</v>
          </cell>
        </row>
      </sheetData>
      <sheetData sheetId="869">
        <row r="9">
          <cell r="H9">
            <v>0.90469999999999995</v>
          </cell>
        </row>
      </sheetData>
      <sheetData sheetId="870">
        <row r="9">
          <cell r="H9">
            <v>0.90469999999999995</v>
          </cell>
        </row>
      </sheetData>
      <sheetData sheetId="871">
        <row r="9">
          <cell r="H9">
            <v>0.90469999999999995</v>
          </cell>
        </row>
      </sheetData>
      <sheetData sheetId="872">
        <row r="9">
          <cell r="H9">
            <v>0.90469999999999995</v>
          </cell>
        </row>
      </sheetData>
      <sheetData sheetId="873">
        <row r="9">
          <cell r="H9">
            <v>0.90469999999999995</v>
          </cell>
        </row>
      </sheetData>
      <sheetData sheetId="874">
        <row r="9">
          <cell r="H9">
            <v>0.90469999999999995</v>
          </cell>
        </row>
      </sheetData>
      <sheetData sheetId="875">
        <row r="9">
          <cell r="H9">
            <v>0.90469999999999995</v>
          </cell>
        </row>
      </sheetData>
      <sheetData sheetId="876">
        <row r="9">
          <cell r="H9">
            <v>0.90469999999999995</v>
          </cell>
        </row>
      </sheetData>
      <sheetData sheetId="877">
        <row r="9">
          <cell r="H9">
            <v>0.90469999999999995</v>
          </cell>
        </row>
      </sheetData>
      <sheetData sheetId="878">
        <row r="9">
          <cell r="H9">
            <v>0.90469999999999995</v>
          </cell>
        </row>
      </sheetData>
      <sheetData sheetId="879">
        <row r="9">
          <cell r="H9">
            <v>0.90469999999999995</v>
          </cell>
        </row>
      </sheetData>
      <sheetData sheetId="880">
        <row r="9">
          <cell r="H9">
            <v>0.90469999999999995</v>
          </cell>
        </row>
      </sheetData>
      <sheetData sheetId="881">
        <row r="9">
          <cell r="H9">
            <v>0.90469999999999995</v>
          </cell>
        </row>
      </sheetData>
      <sheetData sheetId="882">
        <row r="9">
          <cell r="H9">
            <v>0.90469999999999995</v>
          </cell>
        </row>
      </sheetData>
      <sheetData sheetId="883">
        <row r="9">
          <cell r="H9">
            <v>0.90469999999999995</v>
          </cell>
        </row>
      </sheetData>
      <sheetData sheetId="884">
        <row r="9">
          <cell r="H9">
            <v>0.90469999999999995</v>
          </cell>
        </row>
      </sheetData>
      <sheetData sheetId="885">
        <row r="9">
          <cell r="H9">
            <v>0.90469999999999995</v>
          </cell>
        </row>
      </sheetData>
      <sheetData sheetId="886">
        <row r="9">
          <cell r="H9">
            <v>0.90469999999999995</v>
          </cell>
        </row>
      </sheetData>
      <sheetData sheetId="887">
        <row r="9">
          <cell r="H9">
            <v>0.90469999999999995</v>
          </cell>
        </row>
      </sheetData>
      <sheetData sheetId="888">
        <row r="9">
          <cell r="H9">
            <v>0.90469999999999995</v>
          </cell>
        </row>
      </sheetData>
      <sheetData sheetId="889">
        <row r="9">
          <cell r="H9">
            <v>0.90469999999999995</v>
          </cell>
        </row>
      </sheetData>
      <sheetData sheetId="890">
        <row r="9">
          <cell r="H9">
            <v>0.90469999999999995</v>
          </cell>
        </row>
      </sheetData>
      <sheetData sheetId="891">
        <row r="9">
          <cell r="H9">
            <v>0.90469999999999995</v>
          </cell>
        </row>
      </sheetData>
      <sheetData sheetId="892">
        <row r="9">
          <cell r="H9">
            <v>0.90469999999999995</v>
          </cell>
        </row>
      </sheetData>
      <sheetData sheetId="893">
        <row r="9">
          <cell r="H9">
            <v>0.90469999999999995</v>
          </cell>
        </row>
      </sheetData>
      <sheetData sheetId="894">
        <row r="9">
          <cell r="H9">
            <v>0.90469999999999995</v>
          </cell>
        </row>
      </sheetData>
      <sheetData sheetId="895">
        <row r="9">
          <cell r="H9">
            <v>0.90469999999999995</v>
          </cell>
        </row>
      </sheetData>
      <sheetData sheetId="896">
        <row r="9">
          <cell r="H9">
            <v>0.90469999999999995</v>
          </cell>
        </row>
      </sheetData>
      <sheetData sheetId="897">
        <row r="9">
          <cell r="H9">
            <v>0.90469999999999995</v>
          </cell>
        </row>
      </sheetData>
      <sheetData sheetId="898">
        <row r="9">
          <cell r="H9">
            <v>0.90469999999999995</v>
          </cell>
        </row>
      </sheetData>
      <sheetData sheetId="899">
        <row r="9">
          <cell r="H9">
            <v>0.90469999999999995</v>
          </cell>
        </row>
      </sheetData>
      <sheetData sheetId="900">
        <row r="9">
          <cell r="H9">
            <v>0.90469999999999995</v>
          </cell>
        </row>
      </sheetData>
      <sheetData sheetId="901">
        <row r="9">
          <cell r="H9">
            <v>0.90469999999999995</v>
          </cell>
        </row>
      </sheetData>
      <sheetData sheetId="902">
        <row r="9">
          <cell r="H9">
            <v>0.90469999999999995</v>
          </cell>
        </row>
      </sheetData>
      <sheetData sheetId="903">
        <row r="9">
          <cell r="H9">
            <v>0.90469999999999995</v>
          </cell>
        </row>
      </sheetData>
      <sheetData sheetId="904">
        <row r="9">
          <cell r="H9">
            <v>0.90469999999999995</v>
          </cell>
        </row>
      </sheetData>
      <sheetData sheetId="905">
        <row r="9">
          <cell r="H9">
            <v>0.90469999999999995</v>
          </cell>
        </row>
      </sheetData>
      <sheetData sheetId="906">
        <row r="9">
          <cell r="H9">
            <v>0.90469999999999995</v>
          </cell>
        </row>
      </sheetData>
      <sheetData sheetId="907">
        <row r="9">
          <cell r="H9">
            <v>0.90469999999999995</v>
          </cell>
        </row>
      </sheetData>
      <sheetData sheetId="908">
        <row r="9">
          <cell r="H9">
            <v>0.90469999999999995</v>
          </cell>
        </row>
      </sheetData>
      <sheetData sheetId="909">
        <row r="9">
          <cell r="H9">
            <v>0.90469999999999995</v>
          </cell>
        </row>
      </sheetData>
      <sheetData sheetId="910">
        <row r="9">
          <cell r="H9">
            <v>0.90469999999999995</v>
          </cell>
        </row>
      </sheetData>
      <sheetData sheetId="911">
        <row r="9">
          <cell r="H9">
            <v>0.90469999999999995</v>
          </cell>
        </row>
      </sheetData>
      <sheetData sheetId="912">
        <row r="9">
          <cell r="H9">
            <v>0.90469999999999995</v>
          </cell>
        </row>
      </sheetData>
      <sheetData sheetId="913">
        <row r="9">
          <cell r="H9">
            <v>0.90469999999999995</v>
          </cell>
        </row>
      </sheetData>
      <sheetData sheetId="914">
        <row r="9">
          <cell r="H9">
            <v>0.90469999999999995</v>
          </cell>
        </row>
      </sheetData>
      <sheetData sheetId="915">
        <row r="9">
          <cell r="H9">
            <v>0.90469999999999995</v>
          </cell>
        </row>
      </sheetData>
      <sheetData sheetId="916">
        <row r="9">
          <cell r="H9">
            <v>0.90469999999999995</v>
          </cell>
        </row>
      </sheetData>
      <sheetData sheetId="917">
        <row r="9">
          <cell r="H9">
            <v>0.90469999999999995</v>
          </cell>
        </row>
      </sheetData>
      <sheetData sheetId="918">
        <row r="9">
          <cell r="H9">
            <v>0.90469999999999995</v>
          </cell>
        </row>
      </sheetData>
      <sheetData sheetId="919">
        <row r="9">
          <cell r="H9">
            <v>0.90469999999999995</v>
          </cell>
        </row>
      </sheetData>
      <sheetData sheetId="920">
        <row r="9">
          <cell r="H9">
            <v>0.90469999999999995</v>
          </cell>
        </row>
      </sheetData>
      <sheetData sheetId="921">
        <row r="9">
          <cell r="H9">
            <v>0.90469999999999995</v>
          </cell>
        </row>
      </sheetData>
      <sheetData sheetId="922">
        <row r="9">
          <cell r="H9">
            <v>0.90469999999999995</v>
          </cell>
        </row>
      </sheetData>
      <sheetData sheetId="923">
        <row r="9">
          <cell r="H9">
            <v>0.90469999999999995</v>
          </cell>
        </row>
      </sheetData>
      <sheetData sheetId="924">
        <row r="9">
          <cell r="H9">
            <v>0.90469999999999995</v>
          </cell>
        </row>
      </sheetData>
      <sheetData sheetId="925">
        <row r="9">
          <cell r="H9">
            <v>0.90469999999999995</v>
          </cell>
        </row>
      </sheetData>
      <sheetData sheetId="926">
        <row r="9">
          <cell r="H9">
            <v>0.90469999999999995</v>
          </cell>
        </row>
      </sheetData>
      <sheetData sheetId="927">
        <row r="9">
          <cell r="H9">
            <v>0.90469999999999995</v>
          </cell>
        </row>
      </sheetData>
      <sheetData sheetId="928">
        <row r="9">
          <cell r="H9">
            <v>0.90469999999999995</v>
          </cell>
        </row>
      </sheetData>
      <sheetData sheetId="929">
        <row r="9">
          <cell r="H9">
            <v>0.90469999999999995</v>
          </cell>
        </row>
      </sheetData>
      <sheetData sheetId="930">
        <row r="9">
          <cell r="H9">
            <v>0.90469999999999995</v>
          </cell>
        </row>
      </sheetData>
      <sheetData sheetId="931">
        <row r="9">
          <cell r="H9">
            <v>0.90469999999999995</v>
          </cell>
        </row>
      </sheetData>
      <sheetData sheetId="932">
        <row r="9">
          <cell r="H9">
            <v>0.90469999999999995</v>
          </cell>
        </row>
      </sheetData>
      <sheetData sheetId="933">
        <row r="9">
          <cell r="H9">
            <v>0.90469999999999995</v>
          </cell>
        </row>
      </sheetData>
      <sheetData sheetId="934">
        <row r="9">
          <cell r="H9">
            <v>0.90469999999999995</v>
          </cell>
        </row>
      </sheetData>
      <sheetData sheetId="935">
        <row r="9">
          <cell r="H9">
            <v>0.90469999999999995</v>
          </cell>
        </row>
      </sheetData>
      <sheetData sheetId="936">
        <row r="9">
          <cell r="H9">
            <v>0.90469999999999995</v>
          </cell>
        </row>
      </sheetData>
      <sheetData sheetId="937">
        <row r="9">
          <cell r="H9">
            <v>0.90469999999999995</v>
          </cell>
        </row>
      </sheetData>
      <sheetData sheetId="938">
        <row r="9">
          <cell r="H9">
            <v>0.90469999999999995</v>
          </cell>
        </row>
      </sheetData>
      <sheetData sheetId="939">
        <row r="9">
          <cell r="H9">
            <v>0.90469999999999995</v>
          </cell>
        </row>
      </sheetData>
      <sheetData sheetId="940">
        <row r="9">
          <cell r="H9">
            <v>0.90469999999999995</v>
          </cell>
        </row>
      </sheetData>
      <sheetData sheetId="941">
        <row r="9">
          <cell r="H9">
            <v>0.90469999999999995</v>
          </cell>
        </row>
      </sheetData>
      <sheetData sheetId="942">
        <row r="9">
          <cell r="H9">
            <v>0.90469999999999995</v>
          </cell>
        </row>
      </sheetData>
      <sheetData sheetId="943">
        <row r="9">
          <cell r="H9">
            <v>0.90469999999999995</v>
          </cell>
        </row>
      </sheetData>
      <sheetData sheetId="944">
        <row r="9">
          <cell r="H9">
            <v>0.90469999999999995</v>
          </cell>
        </row>
      </sheetData>
      <sheetData sheetId="945">
        <row r="9">
          <cell r="H9">
            <v>0.90469999999999995</v>
          </cell>
        </row>
      </sheetData>
      <sheetData sheetId="946">
        <row r="9">
          <cell r="H9">
            <v>0.90469999999999995</v>
          </cell>
        </row>
      </sheetData>
      <sheetData sheetId="947">
        <row r="9">
          <cell r="H9">
            <v>0.90469999999999995</v>
          </cell>
        </row>
      </sheetData>
      <sheetData sheetId="948">
        <row r="9">
          <cell r="H9">
            <v>0.90469999999999995</v>
          </cell>
        </row>
      </sheetData>
      <sheetData sheetId="949">
        <row r="9">
          <cell r="H9">
            <v>0.90469999999999995</v>
          </cell>
        </row>
      </sheetData>
      <sheetData sheetId="950">
        <row r="9">
          <cell r="H9">
            <v>0.90469999999999995</v>
          </cell>
        </row>
      </sheetData>
      <sheetData sheetId="951">
        <row r="9">
          <cell r="H9">
            <v>0.90469999999999995</v>
          </cell>
        </row>
      </sheetData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 refreshError="1"/>
      <sheetData sheetId="1067" refreshError="1"/>
      <sheetData sheetId="1068" refreshError="1"/>
      <sheetData sheetId="1069" refreshError="1"/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 refreshError="1"/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 refreshError="1"/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/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/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/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/>
      <sheetData sheetId="1113"/>
      <sheetData sheetId="1114">
        <row r="9">
          <cell r="H9">
            <v>0.90469999999999995</v>
          </cell>
        </row>
      </sheetData>
      <sheetData sheetId="1115" refreshError="1"/>
      <sheetData sheetId="1116" refreshError="1"/>
      <sheetData sheetId="1117" refreshError="1"/>
      <sheetData sheetId="1118" refreshError="1"/>
      <sheetData sheetId="1119" refreshError="1"/>
      <sheetData sheetId="1120" refreshError="1"/>
      <sheetData sheetId="1121" refreshError="1"/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/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 refreshError="1"/>
      <sheetData sheetId="1143"/>
      <sheetData sheetId="1144"/>
      <sheetData sheetId="1145"/>
      <sheetData sheetId="1146"/>
      <sheetData sheetId="1147"/>
      <sheetData sheetId="1148"/>
      <sheetData sheetId="1149"/>
      <sheetData sheetId="1150">
        <row r="9">
          <cell r="H9">
            <v>0.90469999999999995</v>
          </cell>
        </row>
      </sheetData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 refreshError="1"/>
      <sheetData sheetId="1161" refreshError="1"/>
      <sheetData sheetId="1162"/>
      <sheetData sheetId="1163"/>
      <sheetData sheetId="1164">
        <row r="9">
          <cell r="H9">
            <v>0.90469999999999995</v>
          </cell>
        </row>
      </sheetData>
      <sheetData sheetId="1165"/>
      <sheetData sheetId="1166"/>
      <sheetData sheetId="1167"/>
      <sheetData sheetId="1168"/>
      <sheetData sheetId="1169">
        <row r="9">
          <cell r="H9">
            <v>0.90469999999999995</v>
          </cell>
        </row>
      </sheetData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 refreshError="1"/>
      <sheetData sheetId="1181" refreshError="1"/>
      <sheetData sheetId="1182" refreshError="1"/>
      <sheetData sheetId="1183" refreshError="1"/>
      <sheetData sheetId="1184" refreshError="1"/>
      <sheetData sheetId="1185" refreshError="1"/>
      <sheetData sheetId="1186" refreshError="1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 refreshError="1"/>
      <sheetData sheetId="1201" refreshError="1"/>
      <sheetData sheetId="1202" refreshError="1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>
        <row r="9">
          <cell r="H9">
            <v>0.90469999999999995</v>
          </cell>
        </row>
      </sheetData>
      <sheetData sheetId="1228">
        <row r="9">
          <cell r="H9">
            <v>0.90469999999999995</v>
          </cell>
        </row>
      </sheetData>
      <sheetData sheetId="1229">
        <row r="9">
          <cell r="H9">
            <v>0.90469999999999995</v>
          </cell>
        </row>
      </sheetData>
      <sheetData sheetId="1230">
        <row r="9">
          <cell r="H9">
            <v>0.90469999999999995</v>
          </cell>
        </row>
      </sheetData>
      <sheetData sheetId="1231">
        <row r="9">
          <cell r="H9">
            <v>0.90469999999999995</v>
          </cell>
        </row>
      </sheetData>
      <sheetData sheetId="1232">
        <row r="9">
          <cell r="H9">
            <v>0.90469999999999995</v>
          </cell>
        </row>
      </sheetData>
      <sheetData sheetId="1233">
        <row r="9">
          <cell r="H9">
            <v>0.90469999999999995</v>
          </cell>
        </row>
      </sheetData>
      <sheetData sheetId="1234">
        <row r="9">
          <cell r="H9">
            <v>0.90469999999999995</v>
          </cell>
        </row>
      </sheetData>
      <sheetData sheetId="1235">
        <row r="9">
          <cell r="H9">
            <v>0.90469999999999995</v>
          </cell>
        </row>
      </sheetData>
      <sheetData sheetId="1236">
        <row r="9">
          <cell r="H9">
            <v>0.90469999999999995</v>
          </cell>
        </row>
      </sheetData>
      <sheetData sheetId="1237">
        <row r="9">
          <cell r="H9">
            <v>0.90469999999999995</v>
          </cell>
        </row>
      </sheetData>
      <sheetData sheetId="1238">
        <row r="9">
          <cell r="H9">
            <v>0.90469999999999995</v>
          </cell>
        </row>
      </sheetData>
      <sheetData sheetId="1239">
        <row r="9">
          <cell r="H9">
            <v>0.90469999999999995</v>
          </cell>
        </row>
      </sheetData>
      <sheetData sheetId="1240">
        <row r="9">
          <cell r="H9">
            <v>0.90469999999999995</v>
          </cell>
        </row>
      </sheetData>
      <sheetData sheetId="1241">
        <row r="9">
          <cell r="H9">
            <v>0.90469999999999995</v>
          </cell>
        </row>
      </sheetData>
      <sheetData sheetId="1242">
        <row r="9">
          <cell r="H9">
            <v>0.90469999999999995</v>
          </cell>
        </row>
      </sheetData>
      <sheetData sheetId="1243">
        <row r="9">
          <cell r="H9">
            <v>0.90469999999999995</v>
          </cell>
        </row>
      </sheetData>
      <sheetData sheetId="1244">
        <row r="9">
          <cell r="H9">
            <v>0.90469999999999995</v>
          </cell>
        </row>
      </sheetData>
      <sheetData sheetId="1245">
        <row r="9">
          <cell r="H9">
            <v>0.90469999999999995</v>
          </cell>
        </row>
      </sheetData>
      <sheetData sheetId="1246">
        <row r="9">
          <cell r="H9">
            <v>0.90469999999999995</v>
          </cell>
        </row>
      </sheetData>
      <sheetData sheetId="1247">
        <row r="9">
          <cell r="H9">
            <v>0.90469999999999995</v>
          </cell>
        </row>
      </sheetData>
      <sheetData sheetId="1248">
        <row r="9">
          <cell r="H9">
            <v>0.90469999999999995</v>
          </cell>
        </row>
      </sheetData>
      <sheetData sheetId="1249"/>
      <sheetData sheetId="1250"/>
      <sheetData sheetId="1251"/>
      <sheetData sheetId="1252">
        <row r="9">
          <cell r="H9">
            <v>0.90469999999999995</v>
          </cell>
        </row>
      </sheetData>
      <sheetData sheetId="1253">
        <row r="9">
          <cell r="H9">
            <v>0.90469999999999995</v>
          </cell>
        </row>
      </sheetData>
      <sheetData sheetId="1254">
        <row r="9">
          <cell r="H9">
            <v>0.90469999999999995</v>
          </cell>
        </row>
      </sheetData>
      <sheetData sheetId="1255">
        <row r="9">
          <cell r="H9">
            <v>0.90469999999999995</v>
          </cell>
        </row>
      </sheetData>
      <sheetData sheetId="1256">
        <row r="9">
          <cell r="H9">
            <v>0.90469999999999995</v>
          </cell>
        </row>
      </sheetData>
      <sheetData sheetId="1257">
        <row r="9">
          <cell r="H9">
            <v>0.90469999999999995</v>
          </cell>
        </row>
      </sheetData>
      <sheetData sheetId="1258">
        <row r="9">
          <cell r="H9">
            <v>0.90469999999999995</v>
          </cell>
        </row>
      </sheetData>
      <sheetData sheetId="1259">
        <row r="9">
          <cell r="H9">
            <v>0.90469999999999995</v>
          </cell>
        </row>
      </sheetData>
      <sheetData sheetId="1260">
        <row r="9">
          <cell r="H9">
            <v>0.90469999999999995</v>
          </cell>
        </row>
      </sheetData>
      <sheetData sheetId="1261">
        <row r="9">
          <cell r="H9">
            <v>0.90469999999999995</v>
          </cell>
        </row>
      </sheetData>
      <sheetData sheetId="1262">
        <row r="9">
          <cell r="H9">
            <v>0.90469999999999995</v>
          </cell>
        </row>
      </sheetData>
      <sheetData sheetId="1263">
        <row r="9">
          <cell r="H9">
            <v>0.90469999999999995</v>
          </cell>
        </row>
      </sheetData>
      <sheetData sheetId="1264"/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/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 refreshError="1"/>
      <sheetData sheetId="1316" refreshError="1"/>
      <sheetData sheetId="1317" refreshError="1"/>
      <sheetData sheetId="1318" refreshError="1"/>
      <sheetData sheetId="1319" refreshError="1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 refreshError="1"/>
      <sheetData sheetId="1329" refreshError="1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 refreshError="1"/>
      <sheetData sheetId="1348" refreshError="1"/>
      <sheetData sheetId="1349" refreshError="1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 refreshError="1"/>
      <sheetData sheetId="1360" refreshError="1"/>
      <sheetData sheetId="1361" refreshError="1"/>
      <sheetData sheetId="1362" refreshError="1"/>
      <sheetData sheetId="1363"/>
      <sheetData sheetId="1364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/>
      <sheetData sheetId="1378"/>
      <sheetData sheetId="1379"/>
      <sheetData sheetId="1380">
        <row r="9">
          <cell r="H9">
            <v>0.90469999999999995</v>
          </cell>
        </row>
      </sheetData>
      <sheetData sheetId="1381">
        <row r="9">
          <cell r="H9">
            <v>0.90469999999999995</v>
          </cell>
        </row>
      </sheetData>
      <sheetData sheetId="1382"/>
      <sheetData sheetId="1383">
        <row r="9">
          <cell r="H9">
            <v>0.90469999999999995</v>
          </cell>
        </row>
      </sheetData>
      <sheetData sheetId="1384">
        <row r="9">
          <cell r="H9">
            <v>0.90469999999999995</v>
          </cell>
        </row>
      </sheetData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 refreshError="1"/>
      <sheetData sheetId="1419" refreshError="1"/>
      <sheetData sheetId="1420" refreshError="1"/>
      <sheetData sheetId="1421" refreshError="1"/>
      <sheetData sheetId="1422" refreshError="1"/>
      <sheetData sheetId="1423" refreshError="1"/>
      <sheetData sheetId="1424" refreshError="1"/>
      <sheetData sheetId="1425" refreshError="1"/>
      <sheetData sheetId="1426" refreshError="1"/>
      <sheetData sheetId="1427" refreshError="1"/>
      <sheetData sheetId="142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Cover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planilla-met"/>
      <sheetName val="PopCach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Proy RELAVE"/>
      <sheetName val="RES,MET,ADI1"/>
      <sheetName val="YTD_Comments1"/>
      <sheetName val="YTD_Comments2"/>
      <sheetName val="CAOA Valorizado"/>
      <sheetName val="BDATOS"/>
      <sheetName val="10241EQLIST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BLP"/>
      <sheetName val="BRP"/>
      <sheetName val="BRS"/>
      <sheetName val="ACTA Pactacion Precios"/>
      <sheetName val="Comparacion de Precios"/>
      <sheetName val="S&amp;U OF FUNDS"/>
      <sheetName val="BALANCE"/>
      <sheetName val="Entrega"/>
      <sheetName val="PPTO HUANCAYO CENTRO TDD"/>
      <sheetName val="DESMONTAJE CASAGRANDE"/>
      <sheetName val="PESOS"/>
      <sheetName val="18O"/>
      <sheetName val="Distrib. de anexos"/>
      <sheetName val="CRONOGRAMA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Control de Facturacion y Pagos"/>
      <sheetName val="Comparativo Valorizaciones"/>
      <sheetName val="Presupuesto "/>
      <sheetName val="Calendario Valorizado (2)"/>
      <sheetName val="PROG"/>
      <sheetName val="BASES"/>
      <sheetName val="Formulas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Anexo 1 LookAhead"/>
      <sheetName val="Model"/>
      <sheetName val="PLAN_RS"/>
      <sheetName val="DETAL0598"/>
      <sheetName val="1_2_1_RENDIMIENTO3"/>
      <sheetName val="Datos_de_Entrada3"/>
      <sheetName val="YTD_Comments3"/>
      <sheetName val="Datos_de_la_localidad3"/>
      <sheetName val="Analisis_de_la_T_C__-_2_23"/>
      <sheetName val="PLANILLA_GENERAL3"/>
      <sheetName val="Datos_de_la_lkcalidad3"/>
      <sheetName val="PLANILLA_LP_22_9_kV3"/>
      <sheetName val="3__Manpower3"/>
      <sheetName val="DATOS_DE_CAMPO3"/>
      <sheetName val="JORNADAS_TRABAJO1"/>
      <sheetName val="Tipo_de_Cambio3"/>
      <sheetName val="DATOS_TECNICOS_SE_SANTUARIO2"/>
      <sheetName val="PROC_MANT_LT_12"/>
      <sheetName val="OBRAS_CIVILES1"/>
      <sheetName val="FORMA-_RE11"/>
      <sheetName val="Curva_S_diaria1"/>
      <sheetName val="TABLA_PROVEEDORES1"/>
      <sheetName val="U_A_1"/>
      <sheetName val="M_d_O1"/>
      <sheetName val="Tapa_291"/>
      <sheetName val="Costos_Alt21"/>
      <sheetName val="Precios_Estruc_1"/>
      <sheetName val="MONTAJE_R_S_1"/>
      <sheetName val="Datos_Entrada1"/>
      <sheetName val="INGRESO_DE_DATOS_POR_LOCALIDAD1"/>
      <sheetName val="DT_Palcaz1"/>
      <sheetName val="Base_Ret__y_Pt_1"/>
      <sheetName val="Resu_Como1"/>
      <sheetName val="Commodities_LB011"/>
      <sheetName val="Curvas_Com__LB011"/>
      <sheetName val="REPORTE_HH1"/>
      <sheetName val="Resu_Look1"/>
      <sheetName val="Anexo_1_LookAhead-LB011"/>
      <sheetName val="Resu_Restricciones1"/>
      <sheetName val="Anexo_2_PAC_SEM231"/>
      <sheetName val="Anexo_2_PAC_SEM241"/>
      <sheetName val="Anexo_2_PAC_SEM261"/>
      <sheetName val="Anexo_2_PAC_SEM251"/>
      <sheetName val="Datos_PAC1"/>
      <sheetName val="APU_cn_torca1"/>
      <sheetName val="Esquema_UTE_(2)1"/>
      <sheetName val="Wind_Loads1"/>
      <sheetName val="GASTOS_GENERALES"/>
      <sheetName val="CAOA_Valorizado1"/>
      <sheetName val="Distrib__de_anexos"/>
      <sheetName val="ACTA_Pactacion_Precios"/>
      <sheetName val="Comparacion_de_Precios"/>
      <sheetName val="batu_hijau"/>
      <sheetName val="Proy_RELAVE"/>
      <sheetName val="Presupuesto_"/>
      <sheetName val="Calendario_Valorizado_(2)"/>
      <sheetName val="Control_de_Facturacion_y_Pagos"/>
      <sheetName val="Comparativo_Valorizaciones"/>
      <sheetName val="S&amp;U_OF_FUNDS"/>
      <sheetName val="atriz"/>
      <sheetName val="³-A-D"/>
      <sheetName val="I-WATT"/>
      <sheetName val="PPTO_HUANCAYO_CENTRO_TDD"/>
      <sheetName val="DESMONTAJE_CASAGRANDE"/>
      <sheetName val="Resumen02"/>
      <sheetName val="1_2_1_RENDIMIENTO4"/>
      <sheetName val="Datos_de_Entrada4"/>
      <sheetName val="Datos_de_la_localidad4"/>
      <sheetName val="Analisis_de_la_T_C__-_2_24"/>
      <sheetName val="PLANILLA_GENERAL4"/>
      <sheetName val="Datos_de_la_lkcalidad4"/>
      <sheetName val="PLANILLA_LP_22_9_kV4"/>
      <sheetName val="3__Manpower4"/>
      <sheetName val="DATOS_DE_CAMPO4"/>
      <sheetName val="Tipo_de_Cambio4"/>
      <sheetName val="OBRAS_CIVILES2"/>
      <sheetName val="Curva_S_diaria2"/>
      <sheetName val="FORMA-_RE12"/>
      <sheetName val="TABLA_PROVEEDORES2"/>
      <sheetName val="PLAN_RS1"/>
      <sheetName val="GASTOS_GENERALES1"/>
      <sheetName val="PPTO_HUANCAYO_CENTRO_TDD1"/>
      <sheetName val="DESMONTAJE_CASAGRANDE1"/>
      <sheetName val="B-DAT_1"/>
      <sheetName val="Resumen_General"/>
      <sheetName val="B-DAT_"/>
      <sheetName val="2-3_DUEÑ"/>
      <sheetName val="C_-_C"/>
      <sheetName val="C_-_I"/>
      <sheetName val="RESUMEN_COMUNIDAD"/>
      <sheetName val="SUM__MONT__L_P_"/>
      <sheetName val="SUM_-_MONT_R_P_"/>
      <sheetName val="Sumin_y_M_E__RS"/>
      <sheetName val="Base_de_Datos_APU"/>
      <sheetName val="Metrado_Armados"/>
      <sheetName val="P__U__de_Sum"/>
      <sheetName val="Desp_LP"/>
      <sheetName val="Des_RP"/>
      <sheetName val="C_U_SumMat"/>
      <sheetName val="C_U_Mont"/>
      <sheetName val="Aux__Disgregados"/>
      <sheetName val="1_2_1_RENDIMIENTO5"/>
      <sheetName val="Datos_de_Entrada5"/>
      <sheetName val="Datos_de_la_localidad5"/>
      <sheetName val="Analisis_de_la_T_C__-_2_25"/>
      <sheetName val="PLANILLA_GENERAL5"/>
      <sheetName val="Datos_de_la_lkcalidad5"/>
      <sheetName val="PLANILLA_LP_22_9_kV5"/>
      <sheetName val="3__Manpower5"/>
      <sheetName val="DATOS_DE_CAMPO5"/>
      <sheetName val="DATOS_TECNICOS_SE_SANTUARIO3"/>
      <sheetName val="PROC_MANT_LT_13"/>
      <sheetName val="YTD_Comments4"/>
      <sheetName val="Tipo_de_Cambio5"/>
      <sheetName val="OBRAS_CIVILES3"/>
      <sheetName val="Curva_S_diaria3"/>
      <sheetName val="FORMA-_RE13"/>
      <sheetName val="TABLA_PROVEEDORES3"/>
      <sheetName val="Precios_Estruc_2"/>
      <sheetName val="Costos_Alt22"/>
      <sheetName val="Tapa_292"/>
      <sheetName val="Base_Ret__y_Pt_2"/>
      <sheetName val="M_d_O2"/>
      <sheetName val="MONTAJE_R_S_2"/>
      <sheetName val="Datos_Entrada2"/>
      <sheetName val="INGRESO_DE_DATOS_POR_LOCALIDAD2"/>
      <sheetName val="DT_Palcaz2"/>
      <sheetName val="U_A_2"/>
      <sheetName val="JORNADAS_TRABAJO2"/>
      <sheetName val="PLAN_RS2"/>
      <sheetName val="GASTOS_GENERALES2"/>
      <sheetName val="ACTA_Pactacion_Precios1"/>
      <sheetName val="Comparacion_de_Precios1"/>
      <sheetName val="Resu_Como2"/>
      <sheetName val="Commodities_LB012"/>
      <sheetName val="Curvas_Com__LB012"/>
      <sheetName val="REPORTE_HH2"/>
      <sheetName val="Resu_Look2"/>
      <sheetName val="Anexo_1_LookAhead-LB012"/>
      <sheetName val="Resu_Restricciones2"/>
      <sheetName val="Anexo_2_PAC_SEM232"/>
      <sheetName val="Anexo_2_PAC_SEM242"/>
      <sheetName val="Anexo_2_PAC_SEM262"/>
      <sheetName val="Anexo_2_PAC_SEM252"/>
      <sheetName val="Datos_PAC2"/>
      <sheetName val="Presupuesto_1"/>
      <sheetName val="Calendario_Valorizado_(2)1"/>
      <sheetName val="APU_cn_torca2"/>
      <sheetName val="Esquema_UTE_(2)2"/>
      <sheetName val="Wind_Loads2"/>
      <sheetName val="CAOA_Valorizado2"/>
      <sheetName val="Proy_RELAVE1"/>
      <sheetName val="PPTO_HUANCAYO_CENTRO_TDD2"/>
      <sheetName val="DESMONTAJE_CASAGRANDE2"/>
      <sheetName val="Control_de_Facturacion_y_Pagos1"/>
      <sheetName val="Comparativo_Valorizaciones1"/>
      <sheetName val="Distrib__de_anexos1"/>
      <sheetName val="S&amp;U_OF_FUNDS1"/>
      <sheetName val="batu_hijau1"/>
      <sheetName val="B-DAT_11"/>
      <sheetName val="Resumen_General1"/>
      <sheetName val="B-DAT_2"/>
      <sheetName val="2-3_DUEÑ1"/>
      <sheetName val="C_-_C1"/>
      <sheetName val="C_-_I1"/>
      <sheetName val="RESUMEN_COMUNIDAD1"/>
      <sheetName val="SUM__MONT__L_P_1"/>
      <sheetName val="SUM_-_MONT_R_P_1"/>
      <sheetName val="Sumin_y_M_E__RS1"/>
      <sheetName val="Base_de_Datos_APU1"/>
      <sheetName val="Metrado_Armados1"/>
      <sheetName val="P__U__de_Sum1"/>
      <sheetName val="Desp_LP1"/>
      <sheetName val="Des_RP1"/>
      <sheetName val="C_U_SumMat1"/>
      <sheetName val="C_U_Mont1"/>
      <sheetName val="Aux__Disgregados1"/>
      <sheetName val="XREF"/>
      <sheetName val="CARATULA"/>
      <sheetName val="ACTA"/>
      <sheetName val="ACTA-antigua"/>
      <sheetName val="RESIDUOS"/>
      <sheetName val="Mano de Obra"/>
      <sheetName val="RESIDUOS-antigua"/>
      <sheetName val="DETALLE-BT"/>
      <sheetName val="Baremos"/>
      <sheetName val="DETALLE AP"/>
      <sheetName val="Mat-AP"/>
      <sheetName val="ARMADOS"/>
      <sheetName val="DETALLE MT AEREO"/>
      <sheetName val="DETALLE-MT 2"/>
      <sheetName val="M.O. PROV"/>
      <sheetName val="FACT-SS"/>
      <sheetName val="FACT-CX"/>
      <sheetName val="Mat"/>
      <sheetName val="REAL METRADO VEREDA EN INSPECCI"/>
      <sheetName val="BAR-NUEVOS"/>
      <sheetName val="MO-Viaje I."/>
      <sheetName val="PROTECCION"/>
      <sheetName val="RESIDUOS - A"/>
      <sheetName val="C.METALICA "/>
      <sheetName val="Herramientas para análisis-VBA"/>
      <sheetName val="Prueba de Diferencial Cambi (2)"/>
      <sheetName val="Reference"/>
      <sheetName val="FYEP-2"/>
      <sheetName val="Movimiento"/>
      <sheetName val="Curva S - Proyecto (Mensual)"/>
      <sheetName val="PROGRAMADO"/>
      <sheetName val="PRECIOS MATERIALES"/>
      <sheetName val="Annual Input"/>
      <sheetName val="GAN-10.2"/>
      <sheetName val="EERR-LOCAL"/>
      <sheetName val="Prueba_de_Diferencial_Cambi_(2)"/>
      <sheetName val="Herramientas_para_análisis-VBA"/>
      <sheetName val="Indirect tax payable"/>
      <sheetName val="Accrued expenses"/>
      <sheetName val="Amt due to Related companies"/>
      <sheetName val="Other creditors"/>
      <sheetName val="AP"/>
      <sheetName val="Montara Opex"/>
      <sheetName val="oeste"/>
      <sheetName val="Supuestos"/>
      <sheetName val="Portada"/>
      <sheetName val="DIT (2)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>
        <row r="287">
          <cell r="B287">
            <v>0</v>
          </cell>
        </row>
      </sheetData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>
        <row r="287">
          <cell r="B287">
            <v>0</v>
          </cell>
        </row>
      </sheetData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>
        <row r="287">
          <cell r="B287">
            <v>0</v>
          </cell>
        </row>
      </sheetData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>
        <row r="287">
          <cell r="B287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>
        <row r="287">
          <cell r="B287">
            <v>0</v>
          </cell>
        </row>
      </sheetData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>
        <row r="287">
          <cell r="B287">
            <v>0</v>
          </cell>
        </row>
      </sheetData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>
        <row r="287">
          <cell r="B287">
            <v>0</v>
          </cell>
        </row>
      </sheetData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>
        <row r="287">
          <cell r="B287">
            <v>0</v>
          </cell>
        </row>
      </sheetData>
      <sheetData sheetId="204">
        <row r="287">
          <cell r="B287">
            <v>0</v>
          </cell>
        </row>
      </sheetData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/>
      <sheetData sheetId="256"/>
      <sheetData sheetId="257" refreshError="1"/>
      <sheetData sheetId="258" refreshError="1"/>
      <sheetData sheetId="259"/>
      <sheetData sheetId="260"/>
      <sheetData sheetId="261"/>
      <sheetData sheetId="262"/>
      <sheetData sheetId="263" refreshError="1"/>
      <sheetData sheetId="264"/>
      <sheetData sheetId="265"/>
      <sheetData sheetId="266"/>
      <sheetData sheetId="267"/>
      <sheetData sheetId="268">
        <row r="287">
          <cell r="B287">
            <v>0</v>
          </cell>
        </row>
      </sheetData>
      <sheetData sheetId="269">
        <row r="287">
          <cell r="B287">
            <v>0</v>
          </cell>
        </row>
      </sheetData>
      <sheetData sheetId="270"/>
      <sheetData sheetId="271"/>
      <sheetData sheetId="272"/>
      <sheetData sheetId="273">
        <row r="287">
          <cell r="B287">
            <v>0</v>
          </cell>
        </row>
      </sheetData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>
        <row r="287">
          <cell r="B287">
            <v>0</v>
          </cell>
        </row>
      </sheetData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>
        <row r="287">
          <cell r="B287">
            <v>0</v>
          </cell>
        </row>
      </sheetData>
      <sheetData sheetId="298"/>
      <sheetData sheetId="299"/>
      <sheetData sheetId="300"/>
      <sheetData sheetId="301"/>
      <sheetData sheetId="302"/>
      <sheetData sheetId="303"/>
      <sheetData sheetId="304"/>
      <sheetData sheetId="305" refreshError="1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 refreshError="1"/>
      <sheetData sheetId="321"/>
      <sheetData sheetId="322" refreshError="1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>
        <row r="287">
          <cell r="B287">
            <v>0</v>
          </cell>
        </row>
      </sheetData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>
        <row r="287">
          <cell r="B287">
            <v>0</v>
          </cell>
        </row>
      </sheetData>
      <sheetData sheetId="353"/>
      <sheetData sheetId="354"/>
      <sheetData sheetId="355"/>
      <sheetData sheetId="356">
        <row r="287">
          <cell r="B287">
            <v>0</v>
          </cell>
        </row>
      </sheetData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/>
      <sheetData sheetId="382"/>
      <sheetData sheetId="383" refreshError="1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>
        <row r="287">
          <cell r="B287">
            <v>0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>
        <row r="287">
          <cell r="B287">
            <v>0</v>
          </cell>
        </row>
      </sheetData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>
        <row r="287">
          <cell r="B287">
            <v>0</v>
          </cell>
        </row>
      </sheetData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>
        <row r="287">
          <cell r="B287">
            <v>0</v>
          </cell>
        </row>
      </sheetData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 refreshError="1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>
        <row r="287">
          <cell r="B287">
            <v>0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/>
      <sheetData sheetId="532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500"/>
      <sheetName val="RESUMEN"/>
      <sheetName val="RAMPAS_CONEXIONES"/>
      <sheetName val="T.GRANULAR-MPROPIO_MD"/>
      <sheetName val="T.GRANULAR-MP_DN"/>
      <sheetName val="T.GRANULAR-MPROPIO2"/>
      <sheetName val="T.GRANULAR-AFIRMADO"/>
      <sheetName val="T.GRANULAR-MPROPIO_MI"/>
      <sheetName val="T.ELIM_MAT_DME_MD"/>
      <sheetName val="T.ELIM_MAT_DME_MI"/>
      <sheetName val="T.ELIM_MAT_DMO_MD"/>
      <sheetName val="T.ELIM_MAT_DMO_MI"/>
      <sheetName val="T.ROCA_MD"/>
      <sheetName val="T.ROCA_MI"/>
      <sheetName val="T.GAVION MD"/>
      <sheetName val="T.GAVION MI"/>
      <sheetName val="T.ELIM_ROCA_DME_MD"/>
      <sheetName val="T.ELIM_ROCA_DME_MI"/>
      <sheetName val="T. PLANT_CON"/>
      <sheetName val="T. RAMPAS"/>
      <sheetName val="T. CAP_LAT"/>
      <sheetName val="T. RETOR"/>
      <sheetName val="DIST_TRANS"/>
      <sheetName val="T. TOMAS"/>
      <sheetName val="T. RETORNOS"/>
      <sheetName val="T.ELIM_Rampa"/>
      <sheetName val="DISTANCIA"/>
      <sheetName val="Hoja3"/>
      <sheetName val="Hoja2"/>
      <sheetName val="Hoja1"/>
    </sheetNames>
    <sheetDataSet>
      <sheetData sheetId="0"/>
      <sheetData sheetId="1">
        <row r="21">
          <cell r="J21">
            <v>16232.34</v>
          </cell>
        </row>
      </sheetData>
      <sheetData sheetId="2"/>
      <sheetData sheetId="3"/>
      <sheetData sheetId="4"/>
      <sheetData sheetId="5"/>
      <sheetData sheetId="6"/>
      <sheetData sheetId="7"/>
      <sheetData sheetId="8">
        <row r="30">
          <cell r="E30">
            <v>66939.459999999992</v>
          </cell>
        </row>
        <row r="52">
          <cell r="E52">
            <v>57957.900000000023</v>
          </cell>
        </row>
        <row r="77">
          <cell r="E77"/>
        </row>
        <row r="100">
          <cell r="E100"/>
        </row>
        <row r="123">
          <cell r="E123"/>
        </row>
      </sheetData>
      <sheetData sheetId="9">
        <row r="30">
          <cell r="E30">
            <v>38744.50499999999</v>
          </cell>
        </row>
        <row r="52">
          <cell r="E52">
            <v>43827.794999999998</v>
          </cell>
        </row>
        <row r="75">
          <cell r="E75">
            <v>135819.00999999998</v>
          </cell>
        </row>
        <row r="98">
          <cell r="E98">
            <v>7429.57</v>
          </cell>
        </row>
        <row r="121">
          <cell r="E121">
            <v>16787.997500000005</v>
          </cell>
        </row>
      </sheetData>
      <sheetData sheetId="10">
        <row r="126">
          <cell r="E126">
            <v>19365.178</v>
          </cell>
        </row>
      </sheetData>
      <sheetData sheetId="11"/>
      <sheetData sheetId="12"/>
      <sheetData sheetId="13"/>
      <sheetData sheetId="14"/>
      <sheetData sheetId="15"/>
      <sheetData sheetId="16">
        <row r="126">
          <cell r="E126">
            <v>40808.699909999981</v>
          </cell>
        </row>
      </sheetData>
      <sheetData sheetId="17"/>
      <sheetData sheetId="18"/>
      <sheetData sheetId="19">
        <row r="118">
          <cell r="E118">
            <v>1801.5099999999998</v>
          </cell>
        </row>
      </sheetData>
      <sheetData sheetId="20"/>
      <sheetData sheetId="21">
        <row r="266">
          <cell r="E266">
            <v>1182.934</v>
          </cell>
        </row>
      </sheetData>
      <sheetData sheetId="22">
        <row r="4">
          <cell r="M4">
            <v>6.26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57D5A-1E0B-4FB9-A3AB-9187A16E7656}">
  <sheetPr>
    <pageSetUpPr autoPageBreaks="0"/>
  </sheetPr>
  <dimension ref="A1:Q43"/>
  <sheetViews>
    <sheetView showGridLines="0" view="pageBreakPreview" zoomScale="60" zoomScaleNormal="115" workbookViewId="0">
      <selection activeCell="F42" sqref="F42"/>
    </sheetView>
  </sheetViews>
  <sheetFormatPr baseColWidth="10" defaultColWidth="11.42578125" defaultRowHeight="15" x14ac:dyDescent="0.25"/>
  <cols>
    <col min="1" max="1" width="3" customWidth="1"/>
    <col min="2" max="2" width="19.5703125" customWidth="1"/>
    <col min="3" max="3" width="28.7109375" customWidth="1"/>
    <col min="4" max="4" width="57.28515625" customWidth="1"/>
    <col min="5" max="5" width="23.140625" customWidth="1"/>
    <col min="6" max="6" width="16.7109375" customWidth="1"/>
    <col min="7" max="7" width="10.42578125" customWidth="1"/>
    <col min="8" max="8" width="4.42578125" customWidth="1"/>
  </cols>
  <sheetData>
    <row r="1" spans="1:17" ht="10.15" customHeight="1" x14ac:dyDescent="0.25">
      <c r="D1" s="47"/>
      <c r="E1" s="47"/>
      <c r="G1" s="47"/>
    </row>
    <row r="2" spans="1:17" s="1" customFormat="1" ht="13.15" customHeight="1" x14ac:dyDescent="0.25">
      <c r="B2" s="79"/>
      <c r="C2" s="80" t="s">
        <v>198</v>
      </c>
      <c r="D2" s="81"/>
      <c r="E2" s="82"/>
      <c r="F2" s="86" t="s">
        <v>199</v>
      </c>
      <c r="G2" s="87"/>
      <c r="H2" s="48"/>
      <c r="I2" s="48"/>
      <c r="J2" s="48"/>
      <c r="K2" s="48"/>
      <c r="L2" s="48"/>
      <c r="M2" s="48"/>
      <c r="N2" s="48"/>
      <c r="O2" s="48"/>
      <c r="P2" s="48"/>
      <c r="Q2" s="48"/>
    </row>
    <row r="3" spans="1:17" s="1" customFormat="1" ht="13.15" customHeight="1" x14ac:dyDescent="0.25">
      <c r="B3" s="79"/>
      <c r="C3" s="83"/>
      <c r="D3" s="84"/>
      <c r="E3" s="85"/>
      <c r="F3" s="86" t="s">
        <v>200</v>
      </c>
      <c r="G3" s="87"/>
      <c r="H3" s="48"/>
      <c r="I3" s="48"/>
      <c r="J3" s="48"/>
      <c r="K3" s="48"/>
      <c r="L3" s="48"/>
      <c r="M3" s="48"/>
      <c r="N3" s="48"/>
      <c r="O3" s="48"/>
      <c r="P3" s="48"/>
      <c r="Q3" s="48"/>
    </row>
    <row r="4" spans="1:17" s="1" customFormat="1" ht="13.15" customHeight="1" x14ac:dyDescent="0.25">
      <c r="B4" s="79"/>
      <c r="C4" s="88" t="s">
        <v>201</v>
      </c>
      <c r="D4" s="89"/>
      <c r="E4" s="90"/>
      <c r="F4" s="86" t="s">
        <v>202</v>
      </c>
      <c r="G4" s="87"/>
      <c r="H4" s="48"/>
      <c r="I4" s="48"/>
      <c r="J4" s="48"/>
      <c r="K4" s="48"/>
      <c r="L4" s="48"/>
      <c r="M4" s="48"/>
      <c r="N4" s="48"/>
      <c r="O4" s="48"/>
      <c r="P4" s="48"/>
      <c r="Q4" s="48"/>
    </row>
    <row r="5" spans="1:17" s="1" customFormat="1" ht="16.5" customHeight="1" x14ac:dyDescent="0.25">
      <c r="B5" s="79"/>
      <c r="C5" s="91"/>
      <c r="D5" s="92"/>
      <c r="E5" s="93"/>
      <c r="F5" s="94" t="s">
        <v>203</v>
      </c>
      <c r="G5" s="95"/>
      <c r="H5" s="48"/>
      <c r="I5" s="48"/>
      <c r="J5" s="48"/>
      <c r="K5" s="48"/>
      <c r="L5" s="48"/>
      <c r="M5" s="48"/>
      <c r="N5" s="48"/>
      <c r="O5" s="48"/>
      <c r="P5" s="48"/>
      <c r="Q5" s="48"/>
    </row>
    <row r="6" spans="1:17" s="1" customFormat="1" ht="16.5" customHeight="1" x14ac:dyDescent="0.25">
      <c r="B6" s="49"/>
      <c r="C6" s="50"/>
      <c r="D6" s="50"/>
      <c r="E6" s="50"/>
      <c r="F6" s="50"/>
      <c r="G6" s="50"/>
      <c r="H6" s="48"/>
      <c r="I6" s="48"/>
      <c r="J6" s="48"/>
      <c r="K6" s="48"/>
      <c r="L6" s="48"/>
      <c r="M6" s="48"/>
      <c r="N6" s="48"/>
      <c r="O6" s="48"/>
      <c r="P6" s="48"/>
      <c r="Q6" s="48"/>
    </row>
    <row r="7" spans="1:17" s="1" customFormat="1" x14ac:dyDescent="0.25">
      <c r="D7" s="4"/>
    </row>
    <row r="8" spans="1:17" s="1" customFormat="1" ht="12.75" x14ac:dyDescent="0.25">
      <c r="B8" s="74"/>
      <c r="C8" s="74"/>
      <c r="D8" s="74"/>
      <c r="E8" s="74"/>
      <c r="F8" s="74"/>
      <c r="G8" s="74"/>
      <c r="H8" s="51"/>
      <c r="I8" s="51"/>
      <c r="J8" s="51"/>
      <c r="K8" s="51"/>
      <c r="L8" s="51"/>
      <c r="M8" s="51"/>
      <c r="N8" s="51"/>
      <c r="O8" s="51"/>
      <c r="P8" s="51"/>
      <c r="Q8" s="51"/>
    </row>
    <row r="9" spans="1:17" s="3" customFormat="1" ht="15" customHeight="1" thickBot="1" x14ac:dyDescent="0.3">
      <c r="A9"/>
      <c r="B9" s="75" t="s">
        <v>204</v>
      </c>
      <c r="C9" s="75"/>
      <c r="D9" s="75"/>
      <c r="E9" s="75"/>
      <c r="F9" s="75"/>
      <c r="G9" s="75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7" x14ac:dyDescent="0.25">
      <c r="B10" s="52"/>
      <c r="C10" s="53"/>
      <c r="D10" s="53"/>
      <c r="E10" s="53"/>
      <c r="F10" s="53"/>
      <c r="G10" s="54"/>
    </row>
    <row r="11" spans="1:17" x14ac:dyDescent="0.25">
      <c r="B11" s="55"/>
      <c r="C11" s="56" t="s">
        <v>205</v>
      </c>
      <c r="D11" s="57" t="s">
        <v>206</v>
      </c>
      <c r="G11" s="58"/>
    </row>
    <row r="12" spans="1:17" x14ac:dyDescent="0.25">
      <c r="B12" s="55"/>
      <c r="C12" s="56"/>
      <c r="G12" s="58"/>
    </row>
    <row r="13" spans="1:17" x14ac:dyDescent="0.25">
      <c r="B13" s="55"/>
      <c r="C13" s="56" t="s">
        <v>207</v>
      </c>
      <c r="D13" s="57" t="s">
        <v>208</v>
      </c>
      <c r="G13" s="58"/>
    </row>
    <row r="14" spans="1:17" x14ac:dyDescent="0.25">
      <c r="B14" s="55"/>
      <c r="C14" s="56"/>
      <c r="D14" s="57"/>
      <c r="G14" s="58"/>
    </row>
    <row r="15" spans="1:17" x14ac:dyDescent="0.25">
      <c r="B15" s="55"/>
      <c r="C15" s="49" t="s">
        <v>209</v>
      </c>
      <c r="D15" s="57" t="s">
        <v>210</v>
      </c>
      <c r="G15" s="58"/>
    </row>
    <row r="16" spans="1:17" x14ac:dyDescent="0.25">
      <c r="B16" s="55"/>
      <c r="C16" s="56"/>
      <c r="G16" s="58"/>
    </row>
    <row r="17" spans="2:7" x14ac:dyDescent="0.25">
      <c r="B17" s="55"/>
      <c r="C17" s="56" t="s">
        <v>211</v>
      </c>
      <c r="D17" t="s">
        <v>212</v>
      </c>
      <c r="G17" s="58"/>
    </row>
    <row r="18" spans="2:7" x14ac:dyDescent="0.25">
      <c r="B18" s="55"/>
      <c r="C18" s="56"/>
      <c r="G18" s="58"/>
    </row>
    <row r="19" spans="2:7" x14ac:dyDescent="0.25">
      <c r="B19" s="55"/>
      <c r="C19" s="56" t="s">
        <v>213</v>
      </c>
      <c r="D19" s="59"/>
      <c r="G19" s="58"/>
    </row>
    <row r="20" spans="2:7" x14ac:dyDescent="0.25">
      <c r="B20" s="55"/>
      <c r="C20" s="56"/>
      <c r="G20" s="58"/>
    </row>
    <row r="21" spans="2:7" x14ac:dyDescent="0.25">
      <c r="B21" s="55"/>
      <c r="C21" s="56" t="s">
        <v>214</v>
      </c>
      <c r="G21" s="58"/>
    </row>
    <row r="22" spans="2:7" x14ac:dyDescent="0.25">
      <c r="B22" s="55"/>
      <c r="C22" s="56"/>
      <c r="G22" s="58"/>
    </row>
    <row r="23" spans="2:7" x14ac:dyDescent="0.25">
      <c r="B23" s="55"/>
      <c r="C23" s="56"/>
      <c r="G23" s="58"/>
    </row>
    <row r="24" spans="2:7" x14ac:dyDescent="0.25">
      <c r="B24" s="55"/>
      <c r="C24" s="56" t="s">
        <v>215</v>
      </c>
      <c r="D24" s="60"/>
      <c r="E24" t="s">
        <v>216</v>
      </c>
      <c r="G24" s="58"/>
    </row>
    <row r="25" spans="2:7" x14ac:dyDescent="0.25">
      <c r="B25" s="55"/>
      <c r="C25" s="56"/>
      <c r="D25" s="47"/>
      <c r="G25" s="58"/>
    </row>
    <row r="26" spans="2:7" x14ac:dyDescent="0.25">
      <c r="B26" s="55"/>
      <c r="C26" s="56"/>
      <c r="D26" s="47"/>
      <c r="G26" s="58"/>
    </row>
    <row r="27" spans="2:7" x14ac:dyDescent="0.25">
      <c r="B27" s="55"/>
      <c r="C27" s="56" t="s">
        <v>217</v>
      </c>
      <c r="D27" s="76"/>
      <c r="E27" s="76"/>
      <c r="G27" s="58"/>
    </row>
    <row r="28" spans="2:7" x14ac:dyDescent="0.25">
      <c r="B28" s="55"/>
      <c r="C28" s="56"/>
      <c r="D28" s="47"/>
      <c r="G28" s="58"/>
    </row>
    <row r="29" spans="2:7" x14ac:dyDescent="0.25">
      <c r="B29" s="55"/>
      <c r="C29" s="56"/>
      <c r="D29" s="47"/>
      <c r="G29" s="58"/>
    </row>
    <row r="30" spans="2:7" x14ac:dyDescent="0.25">
      <c r="B30" s="55"/>
      <c r="C30" s="56" t="s">
        <v>218</v>
      </c>
      <c r="D30" s="77"/>
      <c r="E30" s="78"/>
      <c r="G30" s="58"/>
    </row>
    <row r="31" spans="2:7" x14ac:dyDescent="0.25">
      <c r="B31" s="55"/>
      <c r="G31" s="58"/>
    </row>
    <row r="32" spans="2:7" ht="15.75" thickBot="1" x14ac:dyDescent="0.3">
      <c r="B32" s="55"/>
      <c r="G32" s="58"/>
    </row>
    <row r="33" spans="2:7" x14ac:dyDescent="0.25">
      <c r="B33" s="52"/>
      <c r="C33" s="53"/>
      <c r="D33" s="53"/>
      <c r="E33" s="53"/>
      <c r="F33" s="53"/>
      <c r="G33" s="54"/>
    </row>
    <row r="34" spans="2:7" x14ac:dyDescent="0.25">
      <c r="B34" s="61" t="s">
        <v>219</v>
      </c>
      <c r="C34" s="56" t="s">
        <v>220</v>
      </c>
      <c r="D34" s="56"/>
      <c r="E34" s="56"/>
      <c r="F34" s="62">
        <f>+'Costor directo'!G310</f>
        <v>0</v>
      </c>
      <c r="G34" s="58"/>
    </row>
    <row r="35" spans="2:7" x14ac:dyDescent="0.25">
      <c r="B35" s="61" t="s">
        <v>221</v>
      </c>
      <c r="C35" t="s">
        <v>222</v>
      </c>
      <c r="E35" s="63"/>
      <c r="F35" s="62">
        <v>0</v>
      </c>
      <c r="G35" s="58"/>
    </row>
    <row r="36" spans="2:7" x14ac:dyDescent="0.25">
      <c r="B36" s="61" t="s">
        <v>223</v>
      </c>
      <c r="C36" t="s">
        <v>224</v>
      </c>
      <c r="E36" s="63">
        <v>0</v>
      </c>
      <c r="F36" s="62">
        <f>+F34*E36</f>
        <v>0</v>
      </c>
      <c r="G36" s="58"/>
    </row>
    <row r="37" spans="2:7" x14ac:dyDescent="0.25">
      <c r="B37" s="61" t="s">
        <v>225</v>
      </c>
      <c r="C37" s="56" t="s">
        <v>226</v>
      </c>
      <c r="E37" s="64"/>
      <c r="F37" s="65">
        <f>+F34+F35+F36</f>
        <v>0</v>
      </c>
      <c r="G37" s="58"/>
    </row>
    <row r="38" spans="2:7" x14ac:dyDescent="0.25">
      <c r="B38" s="55"/>
      <c r="E38" s="64"/>
      <c r="G38" s="58"/>
    </row>
    <row r="39" spans="2:7" x14ac:dyDescent="0.25">
      <c r="B39" s="61" t="s">
        <v>227</v>
      </c>
      <c r="C39" s="56" t="s">
        <v>228</v>
      </c>
      <c r="E39" s="64">
        <v>0.18</v>
      </c>
      <c r="F39" s="65">
        <f>F37*E39</f>
        <v>0</v>
      </c>
      <c r="G39" s="58"/>
    </row>
    <row r="40" spans="2:7" x14ac:dyDescent="0.25">
      <c r="B40" s="55"/>
      <c r="G40" s="58"/>
    </row>
    <row r="41" spans="2:7" x14ac:dyDescent="0.25">
      <c r="B41" s="61" t="s">
        <v>229</v>
      </c>
      <c r="C41" s="56" t="s">
        <v>230</v>
      </c>
      <c r="D41" s="56"/>
      <c r="E41" s="56"/>
      <c r="F41" s="66">
        <f>F37+F39</f>
        <v>0</v>
      </c>
      <c r="G41" s="58"/>
    </row>
    <row r="42" spans="2:7" x14ac:dyDescent="0.25">
      <c r="B42" s="55"/>
      <c r="C42" s="67"/>
      <c r="D42" s="56"/>
      <c r="E42" s="56"/>
      <c r="F42" s="62"/>
      <c r="G42" s="58"/>
    </row>
    <row r="43" spans="2:7" ht="15.75" thickBot="1" x14ac:dyDescent="0.3">
      <c r="B43" s="68"/>
      <c r="C43" s="69"/>
      <c r="D43" s="69"/>
      <c r="E43" s="69"/>
      <c r="F43" s="69"/>
      <c r="G43" s="70"/>
    </row>
  </sheetData>
  <mergeCells count="11">
    <mergeCell ref="B8:G8"/>
    <mergeCell ref="B9:G9"/>
    <mergeCell ref="D27:E27"/>
    <mergeCell ref="D30:E30"/>
    <mergeCell ref="B2:B5"/>
    <mergeCell ref="C2:E3"/>
    <mergeCell ref="F2:G2"/>
    <mergeCell ref="F3:G3"/>
    <mergeCell ref="C4:E5"/>
    <mergeCell ref="F4:G4"/>
    <mergeCell ref="F5:G5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59" fitToHeight="0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3AEFF-6D19-4EFE-AE1C-82D27265E590}">
  <sheetPr>
    <tabColor rgb="FFFFC000"/>
    <pageSetUpPr fitToPage="1"/>
  </sheetPr>
  <dimension ref="A2:G310"/>
  <sheetViews>
    <sheetView showGridLines="0" tabSelected="1" view="pageBreakPreview" topLeftCell="A295" zoomScaleNormal="100" zoomScaleSheetLayoutView="100" workbookViewId="0">
      <selection activeCell="L6" sqref="L6"/>
    </sheetView>
  </sheetViews>
  <sheetFormatPr baseColWidth="10" defaultColWidth="10.5703125" defaultRowHeight="15" customHeight="1" x14ac:dyDescent="0.25"/>
  <cols>
    <col min="1" max="1" width="2.5703125" style="6" customWidth="1"/>
    <col min="2" max="2" width="17.5703125" style="6" customWidth="1"/>
    <col min="3" max="3" width="83" style="6" customWidth="1"/>
    <col min="4" max="4" width="10.5703125" style="17" customWidth="1"/>
    <col min="5" max="5" width="12.7109375" style="13" customWidth="1"/>
    <col min="6" max="16384" width="10.5703125" style="6"/>
  </cols>
  <sheetData>
    <row r="2" spans="1:7" s="1" customFormat="1" ht="26.1" customHeight="1" x14ac:dyDescent="0.25">
      <c r="B2" s="79"/>
      <c r="C2" s="97" t="s">
        <v>0</v>
      </c>
      <c r="D2" s="86" t="s">
        <v>1</v>
      </c>
      <c r="E2" s="87"/>
    </row>
    <row r="3" spans="1:7" s="2" customFormat="1" ht="15" customHeight="1" x14ac:dyDescent="0.25">
      <c r="A3" s="1"/>
      <c r="B3" s="79"/>
      <c r="C3" s="98"/>
      <c r="D3" s="86" t="s">
        <v>2</v>
      </c>
      <c r="E3" s="87"/>
    </row>
    <row r="4" spans="1:7" s="3" customFormat="1" ht="30" customHeight="1" x14ac:dyDescent="0.25">
      <c r="A4" s="1"/>
      <c r="B4" s="79"/>
      <c r="C4" s="44" t="s">
        <v>3</v>
      </c>
      <c r="D4" s="99" t="s">
        <v>4</v>
      </c>
      <c r="E4" s="100"/>
    </row>
    <row r="5" spans="1:7" s="3" customFormat="1" ht="15" customHeight="1" x14ac:dyDescent="0.25">
      <c r="A5" s="2"/>
      <c r="B5" s="2"/>
      <c r="C5" s="2"/>
      <c r="D5" s="2"/>
      <c r="E5" s="2"/>
    </row>
    <row r="6" spans="1:7" s="3" customFormat="1" ht="15" customHeight="1" x14ac:dyDescent="0.25">
      <c r="A6" s="6"/>
      <c r="B6" s="96" t="s">
        <v>232</v>
      </c>
      <c r="C6" s="96"/>
      <c r="D6" s="96"/>
      <c r="E6" s="96"/>
    </row>
    <row r="7" spans="1:7" s="3" customFormat="1" ht="15" customHeight="1" x14ac:dyDescent="0.25">
      <c r="A7" s="6"/>
      <c r="B7" s="10"/>
      <c r="C7" s="10"/>
      <c r="D7" s="10"/>
      <c r="E7" s="10"/>
    </row>
    <row r="9" spans="1:7" s="4" customFormat="1" ht="33.75" customHeight="1" x14ac:dyDescent="0.25">
      <c r="B9" s="24" t="s">
        <v>6</v>
      </c>
      <c r="C9" s="8" t="s">
        <v>7</v>
      </c>
      <c r="D9" s="8" t="s">
        <v>8</v>
      </c>
      <c r="E9" s="9" t="s">
        <v>9</v>
      </c>
      <c r="F9" s="45" t="s">
        <v>196</v>
      </c>
      <c r="G9" s="45" t="s">
        <v>197</v>
      </c>
    </row>
    <row r="10" spans="1:7" s="4" customFormat="1" ht="15" customHeight="1" x14ac:dyDescent="0.25">
      <c r="B10" s="18">
        <v>1</v>
      </c>
      <c r="C10" s="19" t="s">
        <v>10</v>
      </c>
      <c r="D10" s="11"/>
      <c r="E10" s="7"/>
      <c r="F10" s="7"/>
      <c r="G10" s="7"/>
    </row>
    <row r="11" spans="1:7" s="4" customFormat="1" ht="15" customHeight="1" x14ac:dyDescent="0.25">
      <c r="B11" s="20">
        <v>1.01</v>
      </c>
      <c r="C11" s="22" t="s">
        <v>11</v>
      </c>
      <c r="D11" s="12" t="s">
        <v>12</v>
      </c>
      <c r="E11" s="5">
        <v>0.5</v>
      </c>
      <c r="F11" s="46"/>
      <c r="G11" s="46"/>
    </row>
    <row r="12" spans="1:7" s="4" customFormat="1" ht="15" customHeight="1" x14ac:dyDescent="0.25">
      <c r="B12" s="20">
        <v>1.02</v>
      </c>
      <c r="C12" s="22" t="s">
        <v>13</v>
      </c>
      <c r="D12" s="12" t="s">
        <v>12</v>
      </c>
      <c r="E12" s="5">
        <v>17.3</v>
      </c>
      <c r="F12" s="46"/>
      <c r="G12" s="46"/>
    </row>
    <row r="13" spans="1:7" s="4" customFormat="1" ht="15" customHeight="1" x14ac:dyDescent="0.25">
      <c r="B13" s="20">
        <v>1.03</v>
      </c>
      <c r="C13" s="22" t="s">
        <v>14</v>
      </c>
      <c r="D13" s="12" t="s">
        <v>12</v>
      </c>
      <c r="E13" s="5">
        <v>0.5</v>
      </c>
      <c r="F13" s="46"/>
      <c r="G13" s="46"/>
    </row>
    <row r="14" spans="1:7" s="4" customFormat="1" ht="15" customHeight="1" x14ac:dyDescent="0.25">
      <c r="B14" s="20">
        <v>1.04</v>
      </c>
      <c r="C14" s="22" t="s">
        <v>15</v>
      </c>
      <c r="D14" s="12" t="s">
        <v>16</v>
      </c>
      <c r="E14" s="5">
        <v>1</v>
      </c>
      <c r="F14" s="46"/>
      <c r="G14" s="46"/>
    </row>
    <row r="15" spans="1:7" s="4" customFormat="1" ht="15" customHeight="1" x14ac:dyDescent="0.25">
      <c r="B15" s="20">
        <v>1.05</v>
      </c>
      <c r="C15" s="21" t="s">
        <v>17</v>
      </c>
      <c r="D15" s="12"/>
      <c r="E15" s="5"/>
      <c r="F15" s="46"/>
      <c r="G15" s="46"/>
    </row>
    <row r="16" spans="1:7" s="4" customFormat="1" ht="15" customHeight="1" x14ac:dyDescent="0.25">
      <c r="B16" s="25">
        <v>1.0501</v>
      </c>
      <c r="C16" s="22" t="s">
        <v>18</v>
      </c>
      <c r="D16" s="12" t="s">
        <v>19</v>
      </c>
      <c r="E16" s="5">
        <v>9128.18</v>
      </c>
      <c r="F16" s="46"/>
      <c r="G16" s="46"/>
    </row>
    <row r="17" spans="2:7" s="4" customFormat="1" ht="15" customHeight="1" x14ac:dyDescent="0.25">
      <c r="B17" s="25">
        <v>1.0502</v>
      </c>
      <c r="C17" s="22" t="s">
        <v>20</v>
      </c>
      <c r="D17" s="12" t="s">
        <v>19</v>
      </c>
      <c r="E17" s="5">
        <v>14887.109999999995</v>
      </c>
      <c r="F17" s="46"/>
      <c r="G17" s="46"/>
    </row>
    <row r="18" spans="2:7" s="4" customFormat="1" ht="15" customHeight="1" x14ac:dyDescent="0.25">
      <c r="B18" s="25">
        <v>1.0503</v>
      </c>
      <c r="C18" s="22" t="s">
        <v>21</v>
      </c>
      <c r="D18" s="12" t="s">
        <v>19</v>
      </c>
      <c r="E18" s="5">
        <v>14887.109999999995</v>
      </c>
      <c r="F18" s="46"/>
      <c r="G18" s="46"/>
    </row>
    <row r="19" spans="2:7" s="4" customFormat="1" ht="15" customHeight="1" x14ac:dyDescent="0.25">
      <c r="B19" s="25">
        <v>1.0504</v>
      </c>
      <c r="C19" s="22" t="s">
        <v>22</v>
      </c>
      <c r="D19" s="12" t="s">
        <v>23</v>
      </c>
      <c r="E19" s="5">
        <v>13100.656799999995</v>
      </c>
      <c r="F19" s="46"/>
      <c r="G19" s="46"/>
    </row>
    <row r="20" spans="2:7" s="4" customFormat="1" ht="15" customHeight="1" x14ac:dyDescent="0.25">
      <c r="B20" s="25">
        <v>1.0505</v>
      </c>
      <c r="C20" s="22" t="s">
        <v>80</v>
      </c>
      <c r="D20" s="12" t="s">
        <v>23</v>
      </c>
      <c r="E20" s="5">
        <v>2977.4219999999982</v>
      </c>
      <c r="F20" s="46"/>
      <c r="G20" s="46"/>
    </row>
    <row r="21" spans="2:7" s="4" customFormat="1" ht="15" customHeight="1" x14ac:dyDescent="0.25">
      <c r="B21" s="25">
        <v>1.0506</v>
      </c>
      <c r="C21" s="22" t="s">
        <v>24</v>
      </c>
      <c r="D21" s="12" t="s">
        <v>23</v>
      </c>
      <c r="E21" s="5">
        <v>2409.83952</v>
      </c>
      <c r="F21" s="46"/>
      <c r="G21" s="46"/>
    </row>
    <row r="22" spans="2:7" s="4" customFormat="1" ht="15" customHeight="1" x14ac:dyDescent="0.25">
      <c r="B22" s="25">
        <v>1.0507</v>
      </c>
      <c r="C22" s="22" t="s">
        <v>25</v>
      </c>
      <c r="D22" s="12" t="s">
        <v>23</v>
      </c>
      <c r="E22" s="5">
        <v>14512.710818400001</v>
      </c>
      <c r="F22" s="46"/>
      <c r="G22" s="46"/>
    </row>
    <row r="23" spans="2:7" s="4" customFormat="1" ht="15" customHeight="1" x14ac:dyDescent="0.25">
      <c r="B23" s="25">
        <v>1.0508</v>
      </c>
      <c r="C23" s="22" t="s">
        <v>26</v>
      </c>
      <c r="D23" s="12" t="s">
        <v>27</v>
      </c>
      <c r="E23" s="5">
        <v>46894.400000000001</v>
      </c>
      <c r="F23" s="46"/>
      <c r="G23" s="46"/>
    </row>
    <row r="24" spans="2:7" s="4" customFormat="1" ht="15" customHeight="1" x14ac:dyDescent="0.25">
      <c r="B24" s="25">
        <v>1.0508999999999999</v>
      </c>
      <c r="C24" s="22" t="s">
        <v>28</v>
      </c>
      <c r="D24" s="12" t="s">
        <v>23</v>
      </c>
      <c r="E24" s="5">
        <v>8666.0851199999997</v>
      </c>
      <c r="F24" s="46"/>
      <c r="G24" s="46"/>
    </row>
    <row r="25" spans="2:7" s="4" customFormat="1" x14ac:dyDescent="0.25">
      <c r="B25" s="25">
        <v>1.0509999999999999</v>
      </c>
      <c r="C25" s="22" t="s">
        <v>29</v>
      </c>
      <c r="D25" s="12" t="s">
        <v>23</v>
      </c>
      <c r="E25" s="5">
        <v>24768.296100413794</v>
      </c>
      <c r="F25" s="46"/>
      <c r="G25" s="46"/>
    </row>
    <row r="26" spans="2:7" s="4" customFormat="1" ht="15" customHeight="1" x14ac:dyDescent="0.25">
      <c r="B26" s="25">
        <v>1.0510999999999999</v>
      </c>
      <c r="C26" s="22" t="s">
        <v>233</v>
      </c>
      <c r="D26" s="12" t="s">
        <v>31</v>
      </c>
      <c r="E26" s="5">
        <v>3.75</v>
      </c>
      <c r="F26" s="46"/>
      <c r="G26" s="46"/>
    </row>
    <row r="27" spans="2:7" s="4" customFormat="1" ht="15" customHeight="1" x14ac:dyDescent="0.25">
      <c r="B27" s="20">
        <v>1.06</v>
      </c>
      <c r="C27" s="21" t="s">
        <v>32</v>
      </c>
      <c r="D27" s="12"/>
      <c r="E27" s="5"/>
      <c r="F27" s="46"/>
      <c r="G27" s="46"/>
    </row>
    <row r="28" spans="2:7" s="4" customFormat="1" x14ac:dyDescent="0.25">
      <c r="B28" s="25">
        <v>1.0601</v>
      </c>
      <c r="C28" s="22" t="s">
        <v>32</v>
      </c>
      <c r="D28" s="12" t="s">
        <v>33</v>
      </c>
      <c r="E28" s="5">
        <v>27.242389600000003</v>
      </c>
      <c r="F28" s="46"/>
      <c r="G28" s="46"/>
    </row>
    <row r="29" spans="2:7" s="4" customFormat="1" x14ac:dyDescent="0.25">
      <c r="B29" s="25">
        <v>1.0602</v>
      </c>
      <c r="C29" s="22" t="s">
        <v>234</v>
      </c>
      <c r="D29" s="12" t="s">
        <v>16</v>
      </c>
      <c r="E29" s="5">
        <v>1</v>
      </c>
      <c r="F29" s="46"/>
      <c r="G29" s="46"/>
    </row>
    <row r="30" spans="2:7" s="4" customFormat="1" x14ac:dyDescent="0.25">
      <c r="B30" s="25">
        <v>1.0603</v>
      </c>
      <c r="C30" s="22" t="s">
        <v>235</v>
      </c>
      <c r="D30" s="12" t="s">
        <v>16</v>
      </c>
      <c r="E30" s="5">
        <v>3</v>
      </c>
      <c r="F30" s="46"/>
      <c r="G30" s="46"/>
    </row>
    <row r="31" spans="2:7" s="4" customFormat="1" x14ac:dyDescent="0.25">
      <c r="B31" s="25">
        <v>1.0604</v>
      </c>
      <c r="C31" s="22" t="s">
        <v>34</v>
      </c>
      <c r="D31" s="12" t="s">
        <v>16</v>
      </c>
      <c r="E31" s="5">
        <v>5</v>
      </c>
      <c r="F31" s="46"/>
      <c r="G31" s="46"/>
    </row>
    <row r="32" spans="2:7" ht="15" customHeight="1" x14ac:dyDescent="0.25">
      <c r="B32" s="25">
        <v>1.0605</v>
      </c>
      <c r="C32" s="22" t="s">
        <v>35</v>
      </c>
      <c r="D32" s="12" t="s">
        <v>16</v>
      </c>
      <c r="E32" s="5">
        <v>2</v>
      </c>
      <c r="F32" s="46"/>
      <c r="G32" s="46"/>
    </row>
    <row r="33" spans="2:7" ht="15" customHeight="1" x14ac:dyDescent="0.25">
      <c r="B33" s="25">
        <v>1.0606</v>
      </c>
      <c r="C33" s="22" t="s">
        <v>36</v>
      </c>
      <c r="D33" s="12" t="s">
        <v>16</v>
      </c>
      <c r="E33" s="5">
        <v>4</v>
      </c>
      <c r="F33" s="46"/>
      <c r="G33" s="46"/>
    </row>
    <row r="34" spans="2:7" ht="15" customHeight="1" x14ac:dyDescent="0.25">
      <c r="B34" s="25">
        <v>1.0607</v>
      </c>
      <c r="C34" s="22" t="s">
        <v>37</v>
      </c>
      <c r="D34" s="12" t="s">
        <v>16</v>
      </c>
      <c r="E34" s="5">
        <v>6</v>
      </c>
      <c r="F34" s="46"/>
      <c r="G34" s="46"/>
    </row>
    <row r="35" spans="2:7" ht="15" customHeight="1" x14ac:dyDescent="0.25">
      <c r="B35" s="20">
        <v>1.07</v>
      </c>
      <c r="C35" s="21" t="s">
        <v>38</v>
      </c>
      <c r="D35" s="12" t="s">
        <v>12</v>
      </c>
      <c r="E35" s="5">
        <v>15</v>
      </c>
      <c r="F35" s="46"/>
      <c r="G35" s="46"/>
    </row>
    <row r="36" spans="2:7" ht="15" customHeight="1" x14ac:dyDescent="0.25">
      <c r="B36" s="20">
        <v>1.08</v>
      </c>
      <c r="C36" s="21" t="s">
        <v>236</v>
      </c>
      <c r="D36" s="12"/>
      <c r="E36" s="5"/>
      <c r="F36" s="46"/>
      <c r="G36" s="46"/>
    </row>
    <row r="37" spans="2:7" ht="15" customHeight="1" x14ac:dyDescent="0.25">
      <c r="B37" s="25">
        <v>1.0801000000000001</v>
      </c>
      <c r="C37" s="22" t="s">
        <v>39</v>
      </c>
      <c r="D37" s="12" t="s">
        <v>19</v>
      </c>
      <c r="E37" s="5">
        <v>134274.68</v>
      </c>
      <c r="F37" s="46"/>
      <c r="G37" s="46"/>
    </row>
    <row r="38" spans="2:7" ht="15" customHeight="1" x14ac:dyDescent="0.25">
      <c r="B38" s="25">
        <v>1.0802</v>
      </c>
      <c r="C38" s="22" t="s">
        <v>237</v>
      </c>
      <c r="D38" s="12" t="s">
        <v>19</v>
      </c>
      <c r="E38" s="5">
        <v>48586.03</v>
      </c>
      <c r="F38" s="46"/>
      <c r="G38" s="46"/>
    </row>
    <row r="39" spans="2:7" ht="15" customHeight="1" x14ac:dyDescent="0.25">
      <c r="B39" s="20">
        <v>1.0900000000000001</v>
      </c>
      <c r="C39" s="21" t="s">
        <v>44</v>
      </c>
      <c r="D39" s="12" t="s">
        <v>238</v>
      </c>
      <c r="E39" s="5">
        <v>1</v>
      </c>
      <c r="F39" s="46"/>
      <c r="G39" s="46"/>
    </row>
    <row r="40" spans="2:7" ht="15" customHeight="1" x14ac:dyDescent="0.25">
      <c r="B40" s="20">
        <v>1.1000000000000001</v>
      </c>
      <c r="C40" s="21" t="s">
        <v>45</v>
      </c>
      <c r="D40" s="12" t="s">
        <v>46</v>
      </c>
      <c r="E40" s="5">
        <v>1</v>
      </c>
      <c r="F40" s="46"/>
      <c r="G40" s="46"/>
    </row>
    <row r="41" spans="2:7" ht="15" customHeight="1" x14ac:dyDescent="0.25">
      <c r="B41" s="20">
        <v>1.1100000000000001</v>
      </c>
      <c r="C41" s="21" t="s">
        <v>47</v>
      </c>
      <c r="D41" s="12" t="s">
        <v>46</v>
      </c>
      <c r="E41" s="5">
        <v>1</v>
      </c>
      <c r="F41" s="46"/>
      <c r="G41" s="46"/>
    </row>
    <row r="42" spans="2:7" ht="15" customHeight="1" x14ac:dyDescent="0.25">
      <c r="B42" s="20">
        <v>1.1200000000000001</v>
      </c>
      <c r="C42" s="21" t="s">
        <v>48</v>
      </c>
      <c r="D42" s="12"/>
      <c r="E42" s="5"/>
      <c r="F42" s="46"/>
      <c r="G42" s="46"/>
    </row>
    <row r="43" spans="2:7" ht="15" customHeight="1" x14ac:dyDescent="0.25">
      <c r="B43" s="25">
        <v>1.1201000000000001</v>
      </c>
      <c r="C43" s="22" t="s">
        <v>49</v>
      </c>
      <c r="D43" s="12" t="s">
        <v>27</v>
      </c>
      <c r="E43" s="5">
        <v>46137.5</v>
      </c>
      <c r="F43" s="46"/>
      <c r="G43" s="46"/>
    </row>
    <row r="44" spans="2:7" ht="15" customHeight="1" x14ac:dyDescent="0.25">
      <c r="B44" s="25">
        <v>1.1202000000000001</v>
      </c>
      <c r="C44" s="22" t="s">
        <v>50</v>
      </c>
      <c r="D44" s="12" t="s">
        <v>46</v>
      </c>
      <c r="E44" s="5">
        <v>1</v>
      </c>
      <c r="F44" s="46"/>
      <c r="G44" s="46"/>
    </row>
    <row r="45" spans="2:7" ht="15" customHeight="1" x14ac:dyDescent="0.25">
      <c r="B45" s="25">
        <v>1.1203000000000001</v>
      </c>
      <c r="C45" s="22" t="s">
        <v>51</v>
      </c>
      <c r="D45" s="12" t="s">
        <v>12</v>
      </c>
      <c r="E45" s="5">
        <v>15</v>
      </c>
      <c r="F45" s="46"/>
      <c r="G45" s="46"/>
    </row>
    <row r="46" spans="2:7" ht="15" customHeight="1" x14ac:dyDescent="0.25">
      <c r="B46" s="25">
        <v>1.1204000000000001</v>
      </c>
      <c r="C46" s="22" t="s">
        <v>26</v>
      </c>
      <c r="D46" s="12" t="s">
        <v>27</v>
      </c>
      <c r="E46" s="5">
        <v>46137.5</v>
      </c>
      <c r="F46" s="46"/>
      <c r="G46" s="46"/>
    </row>
    <row r="47" spans="2:7" ht="15" customHeight="1" x14ac:dyDescent="0.25">
      <c r="B47" s="25">
        <v>1.1205000000000001</v>
      </c>
      <c r="C47" s="22" t="s">
        <v>28</v>
      </c>
      <c r="D47" s="12" t="s">
        <v>23</v>
      </c>
      <c r="E47" s="5">
        <v>20313.770400000001</v>
      </c>
      <c r="F47" s="46"/>
      <c r="G47" s="46"/>
    </row>
    <row r="48" spans="2:7" ht="15" customHeight="1" x14ac:dyDescent="0.25">
      <c r="B48" s="25">
        <v>1.1206</v>
      </c>
      <c r="C48" s="22" t="s">
        <v>29</v>
      </c>
      <c r="D48" s="12" t="s">
        <v>23</v>
      </c>
      <c r="E48" s="5">
        <v>46884.816509999997</v>
      </c>
      <c r="F48" s="46"/>
      <c r="G48" s="46"/>
    </row>
    <row r="49" spans="2:7" ht="15" customHeight="1" x14ac:dyDescent="0.25">
      <c r="B49" s="20">
        <v>1.1300000000000001</v>
      </c>
      <c r="C49" s="21" t="s">
        <v>52</v>
      </c>
      <c r="D49" s="12" t="s">
        <v>12</v>
      </c>
      <c r="E49" s="5">
        <v>15</v>
      </c>
      <c r="F49" s="46"/>
      <c r="G49" s="46"/>
    </row>
    <row r="50" spans="2:7" ht="15" customHeight="1" x14ac:dyDescent="0.25">
      <c r="B50" s="20">
        <v>1.1400000000000001</v>
      </c>
      <c r="C50" s="21" t="s">
        <v>53</v>
      </c>
      <c r="D50" s="12"/>
      <c r="E50" s="5"/>
      <c r="F50" s="46"/>
      <c r="G50" s="46"/>
    </row>
    <row r="51" spans="2:7" ht="15" customHeight="1" x14ac:dyDescent="0.25">
      <c r="B51" s="25">
        <v>1.1401000000000001</v>
      </c>
      <c r="C51" s="22" t="s">
        <v>53</v>
      </c>
      <c r="D51" s="12" t="s">
        <v>27</v>
      </c>
      <c r="E51" s="5">
        <v>589883.71585000004</v>
      </c>
      <c r="F51" s="46"/>
      <c r="G51" s="46"/>
    </row>
    <row r="52" spans="2:7" ht="15" customHeight="1" x14ac:dyDescent="0.25">
      <c r="B52" s="25">
        <v>1.1402000000000001</v>
      </c>
      <c r="C52" s="22" t="s">
        <v>54</v>
      </c>
      <c r="D52" s="12" t="s">
        <v>19</v>
      </c>
      <c r="E52" s="5">
        <v>618759.14249999996</v>
      </c>
      <c r="F52" s="46"/>
      <c r="G52" s="46"/>
    </row>
    <row r="53" spans="2:7" ht="15" customHeight="1" x14ac:dyDescent="0.25">
      <c r="B53" s="25">
        <v>1.1403000000000001</v>
      </c>
      <c r="C53" s="22" t="s">
        <v>26</v>
      </c>
      <c r="D53" s="12" t="s">
        <v>27</v>
      </c>
      <c r="E53" s="5">
        <v>429460.6</v>
      </c>
      <c r="F53" s="46"/>
      <c r="G53" s="46"/>
    </row>
    <row r="54" spans="2:7" ht="15" customHeight="1" x14ac:dyDescent="0.25">
      <c r="B54" s="25">
        <v>1.1404000000000001</v>
      </c>
      <c r="C54" s="22" t="s">
        <v>28</v>
      </c>
      <c r="D54" s="12" t="s">
        <v>23</v>
      </c>
      <c r="E54" s="5">
        <v>69180.214399999997</v>
      </c>
      <c r="F54" s="46"/>
      <c r="G54" s="46"/>
    </row>
    <row r="55" spans="2:7" ht="15" customHeight="1" x14ac:dyDescent="0.25">
      <c r="B55" s="25">
        <v>1.1405000000000001</v>
      </c>
      <c r="C55" s="22" t="s">
        <v>29</v>
      </c>
      <c r="D55" s="12" t="s">
        <v>23</v>
      </c>
      <c r="E55" s="5">
        <v>113049.92357</v>
      </c>
      <c r="F55" s="46"/>
      <c r="G55" s="46"/>
    </row>
    <row r="56" spans="2:7" ht="15" customHeight="1" x14ac:dyDescent="0.25">
      <c r="B56" s="20">
        <v>1.1500000000000001</v>
      </c>
      <c r="C56" s="21" t="s">
        <v>55</v>
      </c>
      <c r="D56" s="12" t="s">
        <v>27</v>
      </c>
      <c r="E56" s="5">
        <v>46137.5</v>
      </c>
      <c r="F56" s="46"/>
      <c r="G56" s="46"/>
    </row>
    <row r="57" spans="2:7" ht="15" customHeight="1" x14ac:dyDescent="0.25">
      <c r="B57" s="18">
        <v>2</v>
      </c>
      <c r="C57" s="19" t="s">
        <v>56</v>
      </c>
      <c r="D57" s="28"/>
      <c r="E57" s="29"/>
      <c r="F57" s="29"/>
      <c r="G57" s="29"/>
    </row>
    <row r="58" spans="2:7" ht="15" customHeight="1" x14ac:dyDescent="0.25">
      <c r="B58" s="26">
        <v>2.0099999999999998</v>
      </c>
      <c r="C58" s="31" t="s">
        <v>57</v>
      </c>
      <c r="D58" s="15"/>
      <c r="E58" s="16"/>
      <c r="F58" s="46"/>
      <c r="G58" s="46"/>
    </row>
    <row r="59" spans="2:7" ht="15" customHeight="1" x14ac:dyDescent="0.25">
      <c r="B59" s="27">
        <v>2.0101</v>
      </c>
      <c r="C59" s="22" t="s">
        <v>26</v>
      </c>
      <c r="D59" s="12" t="s">
        <v>27</v>
      </c>
      <c r="E59" s="5">
        <v>80887.460000000006</v>
      </c>
      <c r="F59" s="46"/>
      <c r="G59" s="46"/>
    </row>
    <row r="60" spans="2:7" ht="15" customHeight="1" x14ac:dyDescent="0.25">
      <c r="B60" s="27">
        <v>2.0102000000000002</v>
      </c>
      <c r="C60" s="22" t="s">
        <v>28</v>
      </c>
      <c r="D60" s="12" t="s">
        <v>23</v>
      </c>
      <c r="E60" s="5">
        <v>33214.11</v>
      </c>
      <c r="F60" s="46"/>
      <c r="G60" s="46"/>
    </row>
    <row r="61" spans="2:7" ht="15" customHeight="1" x14ac:dyDescent="0.25">
      <c r="B61" s="27">
        <v>2.0103000000000004</v>
      </c>
      <c r="C61" s="22" t="s">
        <v>29</v>
      </c>
      <c r="D61" s="12" t="s">
        <v>23</v>
      </c>
      <c r="E61" s="5">
        <v>57386.29</v>
      </c>
      <c r="F61" s="46"/>
      <c r="G61" s="46"/>
    </row>
    <row r="62" spans="2:7" ht="15" customHeight="1" x14ac:dyDescent="0.25">
      <c r="B62" s="27">
        <v>2.0104000000000006</v>
      </c>
      <c r="C62" s="22" t="s">
        <v>58</v>
      </c>
      <c r="D62" s="12" t="s">
        <v>19</v>
      </c>
      <c r="E62" s="5">
        <v>106331.77000000002</v>
      </c>
      <c r="F62" s="46"/>
      <c r="G62" s="46"/>
    </row>
    <row r="63" spans="2:7" ht="15" customHeight="1" x14ac:dyDescent="0.25">
      <c r="B63" s="27">
        <v>2.0105000000000008</v>
      </c>
      <c r="C63" s="22" t="s">
        <v>59</v>
      </c>
      <c r="D63" s="12" t="s">
        <v>19</v>
      </c>
      <c r="E63" s="5">
        <v>42902.91</v>
      </c>
      <c r="F63" s="46"/>
      <c r="G63" s="46"/>
    </row>
    <row r="64" spans="2:7" ht="15" customHeight="1" x14ac:dyDescent="0.25">
      <c r="B64" s="27">
        <v>2.0106000000000011</v>
      </c>
      <c r="C64" s="22" t="s">
        <v>79</v>
      </c>
      <c r="D64" s="12" t="s">
        <v>19</v>
      </c>
      <c r="E64" s="5">
        <v>414.51</v>
      </c>
      <c r="F64" s="46"/>
      <c r="G64" s="46"/>
    </row>
    <row r="65" spans="2:7" ht="15" customHeight="1" x14ac:dyDescent="0.25">
      <c r="B65" s="27">
        <v>2.0107000000000013</v>
      </c>
      <c r="C65" s="22" t="s">
        <v>24</v>
      </c>
      <c r="D65" s="12" t="s">
        <v>23</v>
      </c>
      <c r="E65" s="5">
        <v>7497.62</v>
      </c>
      <c r="F65" s="46"/>
      <c r="G65" s="46"/>
    </row>
    <row r="66" spans="2:7" ht="15" customHeight="1" x14ac:dyDescent="0.25">
      <c r="B66" s="27">
        <v>2.0108000000000015</v>
      </c>
      <c r="C66" s="22" t="s">
        <v>25</v>
      </c>
      <c r="D66" s="12" t="s">
        <v>23</v>
      </c>
      <c r="E66" s="5">
        <v>23534.81</v>
      </c>
      <c r="F66" s="46"/>
      <c r="G66" s="46"/>
    </row>
    <row r="67" spans="2:7" ht="15" customHeight="1" x14ac:dyDescent="0.25">
      <c r="B67" s="27">
        <v>2.0109000000000017</v>
      </c>
      <c r="C67" s="22" t="s">
        <v>61</v>
      </c>
      <c r="D67" s="12" t="s">
        <v>27</v>
      </c>
      <c r="E67" s="5">
        <v>149944.21299999999</v>
      </c>
      <c r="F67" s="46"/>
      <c r="G67" s="46"/>
    </row>
    <row r="68" spans="2:7" ht="15" customHeight="1" x14ac:dyDescent="0.25">
      <c r="B68" s="27">
        <v>2.0110000000000019</v>
      </c>
      <c r="C68" s="22" t="s">
        <v>62</v>
      </c>
      <c r="D68" s="12" t="s">
        <v>19</v>
      </c>
      <c r="E68" s="5">
        <v>143243.61999999997</v>
      </c>
      <c r="F68" s="46"/>
      <c r="G68" s="46"/>
    </row>
    <row r="69" spans="2:7" ht="15" customHeight="1" x14ac:dyDescent="0.25">
      <c r="B69" s="27">
        <v>2.0111000000000021</v>
      </c>
      <c r="C69" s="22" t="s">
        <v>63</v>
      </c>
      <c r="D69" s="12" t="s">
        <v>19</v>
      </c>
      <c r="E69" s="5">
        <v>30860.97</v>
      </c>
      <c r="F69" s="46"/>
      <c r="G69" s="46"/>
    </row>
    <row r="70" spans="2:7" ht="15" customHeight="1" x14ac:dyDescent="0.25">
      <c r="B70" s="27">
        <v>2.0112000000000023</v>
      </c>
      <c r="C70" s="22" t="s">
        <v>64</v>
      </c>
      <c r="D70" s="12" t="s">
        <v>27</v>
      </c>
      <c r="E70" s="5">
        <v>72819.952445000032</v>
      </c>
      <c r="F70" s="46"/>
      <c r="G70" s="46"/>
    </row>
    <row r="71" spans="2:7" ht="15" customHeight="1" x14ac:dyDescent="0.25">
      <c r="B71" s="27">
        <v>2.0113000000000025</v>
      </c>
      <c r="C71" s="22" t="s">
        <v>65</v>
      </c>
      <c r="D71" s="12" t="s">
        <v>27</v>
      </c>
      <c r="E71" s="5">
        <v>29136.135199999997</v>
      </c>
      <c r="F71" s="46"/>
      <c r="G71" s="46"/>
    </row>
    <row r="72" spans="2:7" ht="15" customHeight="1" x14ac:dyDescent="0.25">
      <c r="B72" s="27">
        <v>2.0114000000000027</v>
      </c>
      <c r="C72" s="22" t="s">
        <v>21</v>
      </c>
      <c r="D72" s="12" t="s">
        <v>19</v>
      </c>
      <c r="E72" s="5">
        <v>174104.58999999997</v>
      </c>
      <c r="F72" s="46"/>
      <c r="G72" s="46"/>
    </row>
    <row r="73" spans="2:7" ht="15" customHeight="1" x14ac:dyDescent="0.25">
      <c r="B73" s="27">
        <v>2.011500000000003</v>
      </c>
      <c r="C73" s="22" t="s">
        <v>22</v>
      </c>
      <c r="D73" s="12" t="s">
        <v>23</v>
      </c>
      <c r="E73" s="5">
        <v>77603.359999999986</v>
      </c>
      <c r="F73" s="46"/>
      <c r="G73" s="46"/>
    </row>
    <row r="74" spans="2:7" ht="15" customHeight="1" x14ac:dyDescent="0.25">
      <c r="B74" s="27">
        <v>2.0116000000000032</v>
      </c>
      <c r="C74" s="22" t="s">
        <v>80</v>
      </c>
      <c r="D74" s="12" t="s">
        <v>23</v>
      </c>
      <c r="E74" s="5">
        <v>10681.080000000002</v>
      </c>
      <c r="F74" s="46"/>
      <c r="G74" s="46"/>
    </row>
    <row r="75" spans="2:7" ht="15" customHeight="1" x14ac:dyDescent="0.25">
      <c r="B75" s="27">
        <v>2.0117000000000034</v>
      </c>
      <c r="C75" s="22" t="s">
        <v>60</v>
      </c>
      <c r="D75" s="12" t="s">
        <v>27</v>
      </c>
      <c r="E75" s="5">
        <v>25904.534599999984</v>
      </c>
      <c r="F75" s="46"/>
      <c r="G75" s="46"/>
    </row>
    <row r="76" spans="2:7" ht="15" customHeight="1" x14ac:dyDescent="0.25">
      <c r="B76" s="26">
        <v>2.0199999999999996</v>
      </c>
      <c r="C76" s="23" t="s">
        <v>66</v>
      </c>
      <c r="D76" s="15"/>
      <c r="E76" s="30"/>
      <c r="F76" s="46"/>
      <c r="G76" s="46"/>
    </row>
    <row r="77" spans="2:7" ht="15" customHeight="1" x14ac:dyDescent="0.25">
      <c r="B77" s="27">
        <v>2.0200999999999998</v>
      </c>
      <c r="C77" s="22" t="s">
        <v>40</v>
      </c>
      <c r="D77" s="12" t="s">
        <v>23</v>
      </c>
      <c r="E77" s="5">
        <v>51079.18</v>
      </c>
      <c r="F77" s="46"/>
      <c r="G77" s="46"/>
    </row>
    <row r="78" spans="2:7" ht="15" customHeight="1" x14ac:dyDescent="0.25">
      <c r="B78" s="27">
        <v>2.0202</v>
      </c>
      <c r="C78" s="22" t="s">
        <v>41</v>
      </c>
      <c r="D78" s="12" t="s">
        <v>23</v>
      </c>
      <c r="E78" s="5">
        <v>1769690.25</v>
      </c>
      <c r="F78" s="46"/>
      <c r="G78" s="46"/>
    </row>
    <row r="79" spans="2:7" ht="15" customHeight="1" x14ac:dyDescent="0.25">
      <c r="B79" s="27">
        <v>2.0203000000000002</v>
      </c>
      <c r="C79" s="22" t="s">
        <v>67</v>
      </c>
      <c r="D79" s="12" t="s">
        <v>19</v>
      </c>
      <c r="E79" s="5">
        <v>22638.620000000003</v>
      </c>
      <c r="F79" s="46"/>
      <c r="G79" s="46"/>
    </row>
    <row r="80" spans="2:7" ht="15" customHeight="1" x14ac:dyDescent="0.25">
      <c r="B80" s="27">
        <v>2.0204000000000004</v>
      </c>
      <c r="C80" s="22" t="s">
        <v>68</v>
      </c>
      <c r="D80" s="12" t="s">
        <v>19</v>
      </c>
      <c r="E80" s="5">
        <v>42902.91</v>
      </c>
      <c r="F80" s="46"/>
      <c r="G80" s="46"/>
    </row>
    <row r="81" spans="2:7" ht="15" customHeight="1" x14ac:dyDescent="0.25">
      <c r="B81" s="26">
        <v>2.0299999999999994</v>
      </c>
      <c r="C81" s="23" t="s">
        <v>69</v>
      </c>
      <c r="D81" s="15"/>
      <c r="E81" s="30"/>
      <c r="F81" s="46"/>
      <c r="G81" s="46"/>
    </row>
    <row r="82" spans="2:7" ht="15" customHeight="1" x14ac:dyDescent="0.25">
      <c r="B82" s="27">
        <v>2.0300999999999996</v>
      </c>
      <c r="C82" s="22" t="s">
        <v>70</v>
      </c>
      <c r="D82" s="12" t="s">
        <v>19</v>
      </c>
      <c r="E82" s="5">
        <v>9996</v>
      </c>
      <c r="F82" s="46"/>
      <c r="G82" s="46"/>
    </row>
    <row r="83" spans="2:7" ht="15" customHeight="1" x14ac:dyDescent="0.25">
      <c r="B83" s="27">
        <v>2.0301999999999998</v>
      </c>
      <c r="C83" s="22" t="s">
        <v>71</v>
      </c>
      <c r="D83" s="12" t="s">
        <v>19</v>
      </c>
      <c r="E83" s="5">
        <v>7497</v>
      </c>
      <c r="F83" s="46"/>
      <c r="G83" s="46"/>
    </row>
    <row r="84" spans="2:7" ht="15" customHeight="1" x14ac:dyDescent="0.25">
      <c r="B84" s="27">
        <v>2.0303</v>
      </c>
      <c r="C84" s="22" t="s">
        <v>42</v>
      </c>
      <c r="D84" s="12" t="s">
        <v>23</v>
      </c>
      <c r="E84" s="5">
        <v>2199.12</v>
      </c>
      <c r="F84" s="46"/>
      <c r="G84" s="46"/>
    </row>
    <row r="85" spans="2:7" ht="15" customHeight="1" x14ac:dyDescent="0.25">
      <c r="B85" s="27">
        <v>2.0304000000000002</v>
      </c>
      <c r="C85" s="22" t="s">
        <v>43</v>
      </c>
      <c r="D85" s="12" t="s">
        <v>23</v>
      </c>
      <c r="E85" s="5">
        <v>8730.48</v>
      </c>
      <c r="F85" s="46"/>
      <c r="G85" s="46"/>
    </row>
    <row r="86" spans="2:7" ht="15" customHeight="1" x14ac:dyDescent="0.25">
      <c r="B86" s="26">
        <v>2.0399999999999991</v>
      </c>
      <c r="C86" s="23" t="s">
        <v>239</v>
      </c>
      <c r="D86" s="12"/>
      <c r="E86" s="5"/>
      <c r="F86" s="46"/>
      <c r="G86" s="46"/>
    </row>
    <row r="87" spans="2:7" ht="15" customHeight="1" x14ac:dyDescent="0.25">
      <c r="B87" s="27">
        <v>2.0400999999999994</v>
      </c>
      <c r="C87" s="22" t="s">
        <v>85</v>
      </c>
      <c r="D87" s="12" t="s">
        <v>27</v>
      </c>
      <c r="E87" s="5">
        <v>23284.907244999995</v>
      </c>
      <c r="F87" s="46"/>
      <c r="G87" s="46"/>
    </row>
    <row r="88" spans="2:7" ht="15" customHeight="1" x14ac:dyDescent="0.25">
      <c r="B88" s="27">
        <v>2.0401999999999996</v>
      </c>
      <c r="C88" s="22" t="s">
        <v>86</v>
      </c>
      <c r="D88" s="12" t="s">
        <v>27</v>
      </c>
      <c r="E88" s="5">
        <v>18631.550000000007</v>
      </c>
      <c r="F88" s="46"/>
      <c r="G88" s="46"/>
    </row>
    <row r="89" spans="2:7" ht="15" customHeight="1" x14ac:dyDescent="0.25">
      <c r="B89" s="27">
        <v>2.0402999999999998</v>
      </c>
      <c r="C89" s="22" t="s">
        <v>87</v>
      </c>
      <c r="D89" s="12" t="s">
        <v>19</v>
      </c>
      <c r="E89" s="5">
        <v>1863.1399999999994</v>
      </c>
      <c r="F89" s="46"/>
      <c r="G89" s="46"/>
    </row>
    <row r="90" spans="2:7" ht="15" customHeight="1" x14ac:dyDescent="0.25">
      <c r="B90" s="27">
        <v>2.0404</v>
      </c>
      <c r="C90" s="22" t="s">
        <v>88</v>
      </c>
      <c r="D90" s="12" t="s">
        <v>23</v>
      </c>
      <c r="E90" s="5">
        <v>1639.56</v>
      </c>
      <c r="F90" s="46"/>
      <c r="G90" s="46"/>
    </row>
    <row r="91" spans="2:7" ht="15" customHeight="1" x14ac:dyDescent="0.25">
      <c r="B91" s="27">
        <v>2.0405000000000002</v>
      </c>
      <c r="C91" s="22" t="s">
        <v>89</v>
      </c>
      <c r="D91" s="12" t="s">
        <v>23</v>
      </c>
      <c r="E91" s="5">
        <v>68720.83</v>
      </c>
      <c r="F91" s="46"/>
      <c r="G91" s="46"/>
    </row>
    <row r="92" spans="2:7" ht="15" customHeight="1" x14ac:dyDescent="0.25">
      <c r="B92" s="18">
        <v>3</v>
      </c>
      <c r="C92" s="19" t="s">
        <v>72</v>
      </c>
      <c r="D92" s="28"/>
      <c r="E92" s="29"/>
      <c r="F92" s="29"/>
      <c r="G92" s="29"/>
    </row>
    <row r="93" spans="2:7" ht="15" customHeight="1" x14ac:dyDescent="0.25">
      <c r="B93" s="26">
        <v>3.01</v>
      </c>
      <c r="C93" s="23" t="s">
        <v>73</v>
      </c>
      <c r="D93" s="15"/>
      <c r="E93" s="16"/>
      <c r="F93" s="46"/>
      <c r="G93" s="46"/>
    </row>
    <row r="94" spans="2:7" ht="15" customHeight="1" x14ac:dyDescent="0.25">
      <c r="B94" s="27">
        <v>3.0101</v>
      </c>
      <c r="C94" s="22" t="s">
        <v>26</v>
      </c>
      <c r="D94" s="12" t="s">
        <v>27</v>
      </c>
      <c r="E94" s="5">
        <v>26456.69</v>
      </c>
      <c r="F94" s="46"/>
      <c r="G94" s="46"/>
    </row>
    <row r="95" spans="2:7" ht="15" customHeight="1" x14ac:dyDescent="0.25">
      <c r="B95" s="27">
        <v>3.0102000000000002</v>
      </c>
      <c r="C95" s="22" t="s">
        <v>28</v>
      </c>
      <c r="D95" s="12" t="s">
        <v>23</v>
      </c>
      <c r="E95" s="5">
        <v>5889.34</v>
      </c>
      <c r="F95" s="46"/>
      <c r="G95" s="46"/>
    </row>
    <row r="96" spans="2:7" ht="15" customHeight="1" x14ac:dyDescent="0.25">
      <c r="B96" s="27">
        <v>3.0103000000000004</v>
      </c>
      <c r="C96" s="22" t="s">
        <v>29</v>
      </c>
      <c r="D96" s="12" t="s">
        <v>23</v>
      </c>
      <c r="E96" s="5">
        <v>9903.42</v>
      </c>
      <c r="F96" s="46"/>
      <c r="G96" s="46"/>
    </row>
    <row r="97" spans="2:7" ht="15" customHeight="1" x14ac:dyDescent="0.25">
      <c r="B97" s="27">
        <v>3.0104000000000006</v>
      </c>
      <c r="C97" s="22" t="s">
        <v>58</v>
      </c>
      <c r="D97" s="12" t="s">
        <v>19</v>
      </c>
      <c r="E97" s="5">
        <v>23513.059999999998</v>
      </c>
      <c r="F97" s="46"/>
      <c r="G97" s="46"/>
    </row>
    <row r="98" spans="2:7" ht="15" customHeight="1" x14ac:dyDescent="0.25">
      <c r="B98" s="27">
        <v>3.0105000000000008</v>
      </c>
      <c r="C98" s="22" t="s">
        <v>59</v>
      </c>
      <c r="D98" s="12" t="s">
        <v>19</v>
      </c>
      <c r="E98" s="5">
        <v>12968.6</v>
      </c>
      <c r="F98" s="46"/>
      <c r="G98" s="46"/>
    </row>
    <row r="99" spans="2:7" ht="15" customHeight="1" x14ac:dyDescent="0.25">
      <c r="B99" s="27">
        <v>3.0106000000000011</v>
      </c>
      <c r="C99" s="22" t="s">
        <v>60</v>
      </c>
      <c r="D99" s="12" t="s">
        <v>27</v>
      </c>
      <c r="E99" s="5">
        <v>5895.7000000000007</v>
      </c>
      <c r="F99" s="46"/>
      <c r="G99" s="46"/>
    </row>
    <row r="100" spans="2:7" ht="15" customHeight="1" x14ac:dyDescent="0.25">
      <c r="B100" s="27">
        <v>3.0107000000000013</v>
      </c>
      <c r="C100" s="22" t="s">
        <v>24</v>
      </c>
      <c r="D100" s="12" t="s">
        <v>23</v>
      </c>
      <c r="E100" s="5">
        <v>1284.6600000000001</v>
      </c>
      <c r="F100" s="46"/>
      <c r="G100" s="46"/>
    </row>
    <row r="101" spans="2:7" ht="15" customHeight="1" x14ac:dyDescent="0.25">
      <c r="B101" s="27">
        <v>3.0108000000000015</v>
      </c>
      <c r="C101" s="22" t="s">
        <v>61</v>
      </c>
      <c r="D101" s="12" t="s">
        <v>27</v>
      </c>
      <c r="E101" s="5">
        <v>38578.61</v>
      </c>
      <c r="F101" s="46"/>
      <c r="G101" s="46"/>
    </row>
    <row r="102" spans="2:7" ht="15" customHeight="1" x14ac:dyDescent="0.25">
      <c r="B102" s="27">
        <v>3.0109000000000017</v>
      </c>
      <c r="C102" s="22" t="s">
        <v>62</v>
      </c>
      <c r="D102" s="12" t="s">
        <v>19</v>
      </c>
      <c r="E102" s="5">
        <v>40719.659999999996</v>
      </c>
      <c r="F102" s="46"/>
      <c r="G102" s="46"/>
    </row>
    <row r="103" spans="2:7" ht="15" customHeight="1" x14ac:dyDescent="0.25">
      <c r="B103" s="27">
        <v>3.0110000000000019</v>
      </c>
      <c r="C103" s="22" t="s">
        <v>63</v>
      </c>
      <c r="D103" s="12" t="s">
        <v>19</v>
      </c>
      <c r="E103" s="5">
        <v>6853.1</v>
      </c>
      <c r="F103" s="46"/>
      <c r="G103" s="46"/>
    </row>
    <row r="104" spans="2:7" ht="15" customHeight="1" x14ac:dyDescent="0.25">
      <c r="B104" s="27">
        <v>3.0111000000000021</v>
      </c>
      <c r="C104" s="22" t="s">
        <v>64</v>
      </c>
      <c r="D104" s="12" t="s">
        <v>27</v>
      </c>
      <c r="E104" s="5">
        <v>19717.900000000001</v>
      </c>
      <c r="F104" s="46"/>
      <c r="G104" s="46"/>
    </row>
    <row r="105" spans="2:7" ht="15" customHeight="1" x14ac:dyDescent="0.25">
      <c r="B105" s="27">
        <v>3.0112000000000023</v>
      </c>
      <c r="C105" s="22" t="s">
        <v>65</v>
      </c>
      <c r="D105" s="12" t="s">
        <v>27</v>
      </c>
      <c r="E105" s="5">
        <v>6615.7000000000007</v>
      </c>
      <c r="F105" s="46"/>
      <c r="G105" s="46"/>
    </row>
    <row r="106" spans="2:7" ht="15" customHeight="1" x14ac:dyDescent="0.25">
      <c r="B106" s="27">
        <v>3.0113000000000025</v>
      </c>
      <c r="C106" s="22" t="s">
        <v>21</v>
      </c>
      <c r="D106" s="12" t="s">
        <v>19</v>
      </c>
      <c r="E106" s="5">
        <v>47572.759999999995</v>
      </c>
      <c r="F106" s="46"/>
      <c r="G106" s="46"/>
    </row>
    <row r="107" spans="2:7" ht="15" customHeight="1" x14ac:dyDescent="0.25">
      <c r="B107" s="27">
        <v>3.0114000000000027</v>
      </c>
      <c r="C107" s="22" t="s">
        <v>22</v>
      </c>
      <c r="D107" s="12" t="s">
        <v>23</v>
      </c>
      <c r="E107" s="5">
        <v>18602.84</v>
      </c>
      <c r="F107" s="46"/>
      <c r="G107" s="46"/>
    </row>
    <row r="108" spans="2:7" ht="15" customHeight="1" x14ac:dyDescent="0.25">
      <c r="B108" s="26">
        <v>3.0199999999999996</v>
      </c>
      <c r="C108" s="23" t="s">
        <v>74</v>
      </c>
      <c r="D108" s="15"/>
      <c r="E108" s="16"/>
      <c r="F108" s="46"/>
      <c r="G108" s="46"/>
    </row>
    <row r="109" spans="2:7" ht="15" customHeight="1" x14ac:dyDescent="0.25">
      <c r="B109" s="27">
        <v>3.0200999999999998</v>
      </c>
      <c r="C109" s="22" t="s">
        <v>40</v>
      </c>
      <c r="D109" s="12" t="s">
        <v>23</v>
      </c>
      <c r="E109" s="5">
        <v>19397.5</v>
      </c>
      <c r="F109" s="46"/>
      <c r="G109" s="46"/>
    </row>
    <row r="110" spans="2:7" ht="15" customHeight="1" x14ac:dyDescent="0.25">
      <c r="B110" s="27">
        <v>3.0202</v>
      </c>
      <c r="C110" s="22" t="s">
        <v>41</v>
      </c>
      <c r="D110" s="12" t="s">
        <v>23</v>
      </c>
      <c r="E110" s="5">
        <v>751012.12999999989</v>
      </c>
      <c r="F110" s="46"/>
      <c r="G110" s="46"/>
    </row>
    <row r="111" spans="2:7" ht="15" customHeight="1" x14ac:dyDescent="0.25">
      <c r="B111" s="27">
        <v>3.0203000000000002</v>
      </c>
      <c r="C111" s="22" t="s">
        <v>67</v>
      </c>
      <c r="D111" s="12" t="s">
        <v>19</v>
      </c>
      <c r="E111" s="5">
        <v>9074.0099999999984</v>
      </c>
      <c r="F111" s="46"/>
      <c r="G111" s="46"/>
    </row>
    <row r="112" spans="2:7" ht="15" customHeight="1" x14ac:dyDescent="0.25">
      <c r="B112" s="27">
        <v>3.0204000000000004</v>
      </c>
      <c r="C112" s="22" t="s">
        <v>68</v>
      </c>
      <c r="D112" s="12" t="s">
        <v>19</v>
      </c>
      <c r="E112" s="5">
        <v>12968.6</v>
      </c>
      <c r="F112" s="46"/>
      <c r="G112" s="46"/>
    </row>
    <row r="113" spans="2:7" x14ac:dyDescent="0.25">
      <c r="B113" s="18">
        <v>4</v>
      </c>
      <c r="C113" s="19" t="s">
        <v>77</v>
      </c>
      <c r="D113" s="28"/>
      <c r="E113" s="29"/>
      <c r="F113" s="29"/>
      <c r="G113" s="29"/>
    </row>
    <row r="114" spans="2:7" ht="15" customHeight="1" x14ac:dyDescent="0.25">
      <c r="B114" s="26">
        <v>4.01</v>
      </c>
      <c r="C114" s="21" t="s">
        <v>240</v>
      </c>
      <c r="D114" s="15"/>
      <c r="E114" s="30"/>
      <c r="F114" s="46"/>
      <c r="G114" s="46"/>
    </row>
    <row r="115" spans="2:7" ht="15" customHeight="1" x14ac:dyDescent="0.25">
      <c r="B115" s="27">
        <v>4.0100999999999996</v>
      </c>
      <c r="C115" s="27" t="s">
        <v>241</v>
      </c>
      <c r="D115" s="12" t="s">
        <v>19</v>
      </c>
      <c r="E115" s="5">
        <v>57955.57</v>
      </c>
      <c r="F115" s="46"/>
      <c r="G115" s="46"/>
    </row>
    <row r="116" spans="2:7" ht="15" customHeight="1" x14ac:dyDescent="0.25">
      <c r="B116" s="27">
        <v>4.0101999999999993</v>
      </c>
      <c r="C116" s="27" t="s">
        <v>242</v>
      </c>
      <c r="D116" s="12" t="s">
        <v>23</v>
      </c>
      <c r="E116" s="5">
        <v>50625.962582499997</v>
      </c>
      <c r="F116" s="46"/>
      <c r="G116" s="46"/>
    </row>
    <row r="117" spans="2:7" ht="15" customHeight="1" x14ac:dyDescent="0.25">
      <c r="B117" s="27">
        <v>4.0102999999999991</v>
      </c>
      <c r="C117" s="27" t="s">
        <v>243</v>
      </c>
      <c r="D117" s="12" t="s">
        <v>23</v>
      </c>
      <c r="E117" s="5">
        <v>57918.277175000003</v>
      </c>
      <c r="F117" s="46"/>
      <c r="G117" s="46"/>
    </row>
    <row r="118" spans="2:7" ht="15" customHeight="1" x14ac:dyDescent="0.25">
      <c r="B118" s="26">
        <v>4.0199999999999996</v>
      </c>
      <c r="C118" s="23" t="s">
        <v>78</v>
      </c>
      <c r="D118" s="15"/>
      <c r="E118" s="16"/>
      <c r="F118" s="46"/>
      <c r="G118" s="46"/>
    </row>
    <row r="119" spans="2:7" ht="15" customHeight="1" x14ac:dyDescent="0.25">
      <c r="B119" s="27">
        <v>4.0200999999999993</v>
      </c>
      <c r="C119" s="22" t="s">
        <v>26</v>
      </c>
      <c r="D119" s="12" t="s">
        <v>27</v>
      </c>
      <c r="E119" s="5">
        <v>223170.69</v>
      </c>
      <c r="F119" s="46"/>
      <c r="G119" s="46"/>
    </row>
    <row r="120" spans="2:7" ht="15" customHeight="1" x14ac:dyDescent="0.25">
      <c r="B120" s="27">
        <v>4.0201999999999991</v>
      </c>
      <c r="C120" s="22" t="s">
        <v>28</v>
      </c>
      <c r="D120" s="12" t="s">
        <v>23</v>
      </c>
      <c r="E120" s="5">
        <v>85021.89</v>
      </c>
      <c r="F120" s="46"/>
      <c r="G120" s="46"/>
    </row>
    <row r="121" spans="2:7" ht="15" customHeight="1" x14ac:dyDescent="0.25">
      <c r="B121" s="27">
        <v>4.0202999999999989</v>
      </c>
      <c r="C121" s="22" t="s">
        <v>29</v>
      </c>
      <c r="D121" s="12" t="s">
        <v>23</v>
      </c>
      <c r="E121" s="5">
        <v>230988.27000000002</v>
      </c>
      <c r="F121" s="46"/>
      <c r="G121" s="46"/>
    </row>
    <row r="122" spans="2:7" ht="15" customHeight="1" x14ac:dyDescent="0.25">
      <c r="B122" s="27">
        <v>4.0203999999999986</v>
      </c>
      <c r="C122" s="22" t="s">
        <v>58</v>
      </c>
      <c r="D122" s="12" t="s">
        <v>19</v>
      </c>
      <c r="E122" s="5">
        <v>525565.32999999996</v>
      </c>
      <c r="F122" s="46"/>
      <c r="G122" s="46"/>
    </row>
    <row r="123" spans="2:7" ht="15" customHeight="1" x14ac:dyDescent="0.25">
      <c r="B123" s="27">
        <v>4.0204999999999984</v>
      </c>
      <c r="C123" s="22" t="s">
        <v>59</v>
      </c>
      <c r="D123" s="12" t="s">
        <v>19</v>
      </c>
      <c r="E123" s="5">
        <v>160632.93999999997</v>
      </c>
      <c r="F123" s="46"/>
      <c r="G123" s="46"/>
    </row>
    <row r="124" spans="2:7" ht="15" customHeight="1" x14ac:dyDescent="0.25">
      <c r="B124" s="27">
        <v>4.0205999999999982</v>
      </c>
      <c r="C124" s="22" t="s">
        <v>79</v>
      </c>
      <c r="D124" s="12" t="s">
        <v>19</v>
      </c>
      <c r="E124" s="5">
        <v>1789.94</v>
      </c>
      <c r="F124" s="46"/>
      <c r="G124" s="46"/>
    </row>
    <row r="125" spans="2:7" ht="15" customHeight="1" x14ac:dyDescent="0.25">
      <c r="B125" s="27">
        <v>4.0206999999999979</v>
      </c>
      <c r="C125" s="22" t="s">
        <v>24</v>
      </c>
      <c r="D125" s="12" t="s">
        <v>23</v>
      </c>
      <c r="E125" s="5">
        <v>27475.559999999998</v>
      </c>
      <c r="F125" s="46"/>
      <c r="G125" s="46"/>
    </row>
    <row r="126" spans="2:7" ht="15" customHeight="1" x14ac:dyDescent="0.25">
      <c r="B126" s="27">
        <v>4.0207999999999977</v>
      </c>
      <c r="C126" s="22" t="s">
        <v>25</v>
      </c>
      <c r="D126" s="12" t="s">
        <v>23</v>
      </c>
      <c r="E126" s="5">
        <v>111748.14000000001</v>
      </c>
      <c r="F126" s="46"/>
      <c r="G126" s="46"/>
    </row>
    <row r="127" spans="2:7" ht="15" customHeight="1" x14ac:dyDescent="0.25">
      <c r="B127" s="27">
        <v>4.0208999999999975</v>
      </c>
      <c r="C127" s="22" t="s">
        <v>61</v>
      </c>
      <c r="D127" s="12" t="s">
        <v>27</v>
      </c>
      <c r="E127" s="5">
        <v>532561.11499999999</v>
      </c>
      <c r="F127" s="46"/>
      <c r="G127" s="46"/>
    </row>
    <row r="128" spans="2:7" ht="15" customHeight="1" x14ac:dyDescent="0.25">
      <c r="B128" s="27">
        <v>4.0209999999999972</v>
      </c>
      <c r="C128" s="22" t="s">
        <v>62</v>
      </c>
      <c r="D128" s="12" t="s">
        <v>19</v>
      </c>
      <c r="E128" s="5">
        <v>555637.06999999983</v>
      </c>
      <c r="F128" s="46"/>
      <c r="G128" s="46"/>
    </row>
    <row r="129" spans="2:7" ht="15" customHeight="1" x14ac:dyDescent="0.25">
      <c r="B129" s="27">
        <v>4.021099999999997</v>
      </c>
      <c r="C129" s="22" t="s">
        <v>63</v>
      </c>
      <c r="D129" s="12" t="s">
        <v>19</v>
      </c>
      <c r="E129" s="5">
        <v>135942.41999999995</v>
      </c>
      <c r="F129" s="46"/>
      <c r="G129" s="46"/>
    </row>
    <row r="130" spans="2:7" ht="15" customHeight="1" x14ac:dyDescent="0.25">
      <c r="B130" s="27">
        <v>4.0211999999999968</v>
      </c>
      <c r="C130" s="22" t="s">
        <v>64</v>
      </c>
      <c r="D130" s="12" t="s">
        <v>27</v>
      </c>
      <c r="E130" s="5">
        <v>257319.52041500004</v>
      </c>
      <c r="F130" s="46"/>
      <c r="G130" s="46"/>
    </row>
    <row r="131" spans="2:7" ht="15" customHeight="1" x14ac:dyDescent="0.25">
      <c r="B131" s="27">
        <v>4.0212999999999965</v>
      </c>
      <c r="C131" s="22" t="s">
        <v>65</v>
      </c>
      <c r="D131" s="12" t="s">
        <v>27</v>
      </c>
      <c r="E131" s="5">
        <v>131488.49523500007</v>
      </c>
      <c r="F131" s="46"/>
      <c r="G131" s="46"/>
    </row>
    <row r="132" spans="2:7" ht="15" customHeight="1" x14ac:dyDescent="0.25">
      <c r="B132" s="27">
        <v>4.0213999999999963</v>
      </c>
      <c r="C132" s="22" t="s">
        <v>21</v>
      </c>
      <c r="D132" s="12" t="s">
        <v>19</v>
      </c>
      <c r="E132" s="5">
        <v>691579.48999999976</v>
      </c>
      <c r="F132" s="46"/>
      <c r="G132" s="46"/>
    </row>
    <row r="133" spans="2:7" ht="15" customHeight="1" x14ac:dyDescent="0.25">
      <c r="B133" s="27">
        <v>4.0214999999999961</v>
      </c>
      <c r="C133" s="22" t="s">
        <v>22</v>
      </c>
      <c r="D133" s="12" t="s">
        <v>23</v>
      </c>
      <c r="E133" s="5">
        <v>292005.06000000006</v>
      </c>
      <c r="F133" s="46"/>
      <c r="G133" s="46"/>
    </row>
    <row r="134" spans="2:7" ht="15" customHeight="1" x14ac:dyDescent="0.25">
      <c r="B134" s="27">
        <v>4.0215999999999958</v>
      </c>
      <c r="C134" s="22" t="s">
        <v>80</v>
      </c>
      <c r="D134" s="12" t="s">
        <v>23</v>
      </c>
      <c r="E134" s="5">
        <v>26409.379999999997</v>
      </c>
      <c r="F134" s="46"/>
      <c r="G134" s="46"/>
    </row>
    <row r="135" spans="2:7" ht="15" customHeight="1" x14ac:dyDescent="0.25">
      <c r="B135" s="27">
        <v>4.0216999999999956</v>
      </c>
      <c r="C135" s="22" t="s">
        <v>60</v>
      </c>
      <c r="D135" s="12" t="s">
        <v>27</v>
      </c>
      <c r="E135" s="5">
        <v>119163.65523500001</v>
      </c>
      <c r="F135" s="46"/>
      <c r="G135" s="46"/>
    </row>
    <row r="136" spans="2:7" ht="15" customHeight="1" x14ac:dyDescent="0.25">
      <c r="B136" s="26">
        <v>4.0299999999999994</v>
      </c>
      <c r="C136" s="23" t="s">
        <v>81</v>
      </c>
      <c r="D136" s="15"/>
      <c r="E136" s="16"/>
      <c r="F136" s="46"/>
      <c r="G136" s="46"/>
    </row>
    <row r="137" spans="2:7" ht="15" customHeight="1" x14ac:dyDescent="0.25">
      <c r="B137" s="27">
        <v>4.0300999999999991</v>
      </c>
      <c r="C137" s="22" t="s">
        <v>40</v>
      </c>
      <c r="D137" s="12" t="s">
        <v>23</v>
      </c>
      <c r="E137" s="5">
        <v>205491.91999999998</v>
      </c>
      <c r="F137" s="46"/>
      <c r="G137" s="46"/>
    </row>
    <row r="138" spans="2:7" ht="15" customHeight="1" x14ac:dyDescent="0.25">
      <c r="B138" s="27">
        <v>4.0301999999999989</v>
      </c>
      <c r="C138" s="22" t="s">
        <v>41</v>
      </c>
      <c r="D138" s="12" t="s">
        <v>23</v>
      </c>
      <c r="E138" s="5">
        <v>9249019.4100000001</v>
      </c>
      <c r="F138" s="46"/>
      <c r="G138" s="46"/>
    </row>
    <row r="139" spans="2:7" ht="15" customHeight="1" x14ac:dyDescent="0.25">
      <c r="B139" s="27">
        <v>4.0302999999999987</v>
      </c>
      <c r="C139" s="22" t="s">
        <v>67</v>
      </c>
      <c r="D139" s="12" t="s">
        <v>19</v>
      </c>
      <c r="E139" s="5">
        <v>77601.090000000026</v>
      </c>
      <c r="F139" s="46"/>
      <c r="G139" s="46"/>
    </row>
    <row r="140" spans="2:7" ht="15" customHeight="1" x14ac:dyDescent="0.25">
      <c r="B140" s="27">
        <v>4.0303999999999984</v>
      </c>
      <c r="C140" s="22" t="s">
        <v>68</v>
      </c>
      <c r="D140" s="12" t="s">
        <v>19</v>
      </c>
      <c r="E140" s="5">
        <v>160632.93999999997</v>
      </c>
      <c r="F140" s="46"/>
      <c r="G140" s="46"/>
    </row>
    <row r="141" spans="2:7" ht="15" customHeight="1" x14ac:dyDescent="0.25">
      <c r="B141" s="26">
        <v>4.0399999999999991</v>
      </c>
      <c r="C141" s="23" t="s">
        <v>82</v>
      </c>
      <c r="D141" s="15"/>
      <c r="E141" s="16"/>
      <c r="F141" s="46"/>
      <c r="G141" s="46"/>
    </row>
    <row r="142" spans="2:7" ht="15" customHeight="1" x14ac:dyDescent="0.25">
      <c r="B142" s="27">
        <v>4.0400999999999989</v>
      </c>
      <c r="C142" s="22" t="s">
        <v>70</v>
      </c>
      <c r="D142" s="12" t="s">
        <v>19</v>
      </c>
      <c r="E142" s="5">
        <v>6294</v>
      </c>
      <c r="F142" s="46"/>
      <c r="G142" s="46"/>
    </row>
    <row r="143" spans="2:7" ht="15" customHeight="1" x14ac:dyDescent="0.25">
      <c r="B143" s="27">
        <v>4.0401999999999987</v>
      </c>
      <c r="C143" s="22" t="s">
        <v>71</v>
      </c>
      <c r="D143" s="12" t="s">
        <v>19</v>
      </c>
      <c r="E143" s="5">
        <v>4720.5</v>
      </c>
      <c r="F143" s="46"/>
      <c r="G143" s="46"/>
    </row>
    <row r="144" spans="2:7" ht="15" customHeight="1" x14ac:dyDescent="0.25">
      <c r="B144" s="27">
        <v>4.0402999999999984</v>
      </c>
      <c r="C144" s="22" t="s">
        <v>42</v>
      </c>
      <c r="D144" s="12" t="s">
        <v>23</v>
      </c>
      <c r="E144" s="5">
        <v>1190.56</v>
      </c>
      <c r="F144" s="46"/>
      <c r="G144" s="46"/>
    </row>
    <row r="145" spans="2:7" ht="15" customHeight="1" x14ac:dyDescent="0.25">
      <c r="B145" s="27">
        <v>4.0403999999999982</v>
      </c>
      <c r="C145" s="22" t="s">
        <v>43</v>
      </c>
      <c r="D145" s="12" t="s">
        <v>23</v>
      </c>
      <c r="E145" s="5">
        <v>1902.6499999999999</v>
      </c>
      <c r="F145" s="46"/>
      <c r="G145" s="46"/>
    </row>
    <row r="146" spans="2:7" ht="15" customHeight="1" x14ac:dyDescent="0.25">
      <c r="B146" s="26">
        <v>4.0499999999999989</v>
      </c>
      <c r="C146" s="23" t="s">
        <v>244</v>
      </c>
      <c r="D146" s="15"/>
      <c r="E146" s="16"/>
      <c r="F146" s="46"/>
      <c r="G146" s="46"/>
    </row>
    <row r="147" spans="2:7" ht="15" customHeight="1" x14ac:dyDescent="0.25">
      <c r="B147" s="27">
        <v>4.0500999999999987</v>
      </c>
      <c r="C147" s="22" t="s">
        <v>85</v>
      </c>
      <c r="D147" s="12" t="s">
        <v>27</v>
      </c>
      <c r="E147" s="5">
        <v>59974.019884999987</v>
      </c>
      <c r="F147" s="46"/>
      <c r="G147" s="46"/>
    </row>
    <row r="148" spans="2:7" ht="15" customHeight="1" x14ac:dyDescent="0.25">
      <c r="B148" s="27">
        <v>4.0501999999999985</v>
      </c>
      <c r="C148" s="22" t="s">
        <v>86</v>
      </c>
      <c r="D148" s="12" t="s">
        <v>27</v>
      </c>
      <c r="E148" s="5">
        <v>93678.87999999999</v>
      </c>
      <c r="F148" s="46"/>
      <c r="G148" s="46"/>
    </row>
    <row r="149" spans="2:7" ht="15" customHeight="1" x14ac:dyDescent="0.25">
      <c r="B149" s="27">
        <v>4.0502999999999982</v>
      </c>
      <c r="C149" s="22" t="s">
        <v>87</v>
      </c>
      <c r="D149" s="12" t="s">
        <v>19</v>
      </c>
      <c r="E149" s="5">
        <v>9385.3399999999983</v>
      </c>
      <c r="F149" s="46"/>
      <c r="G149" s="46"/>
    </row>
    <row r="150" spans="2:7" x14ac:dyDescent="0.25">
      <c r="B150" s="27">
        <v>4.050399999999998</v>
      </c>
      <c r="C150" s="22" t="s">
        <v>88</v>
      </c>
      <c r="D150" s="12" t="s">
        <v>23</v>
      </c>
      <c r="E150" s="5">
        <v>8259.11</v>
      </c>
      <c r="F150" s="46"/>
      <c r="G150" s="46"/>
    </row>
    <row r="151" spans="2:7" x14ac:dyDescent="0.25">
      <c r="B151" s="27">
        <v>4.0504999999999978</v>
      </c>
      <c r="C151" s="22" t="s">
        <v>89</v>
      </c>
      <c r="D151" s="12" t="s">
        <v>23</v>
      </c>
      <c r="E151" s="5">
        <v>412716.4</v>
      </c>
      <c r="F151" s="46"/>
      <c r="G151" s="46"/>
    </row>
    <row r="152" spans="2:7" x14ac:dyDescent="0.25">
      <c r="B152" s="26">
        <v>4.0599999999999987</v>
      </c>
      <c r="C152" s="23" t="s">
        <v>245</v>
      </c>
      <c r="D152" s="12"/>
      <c r="E152" s="5"/>
      <c r="F152" s="46"/>
      <c r="G152" s="46"/>
    </row>
    <row r="153" spans="2:7" ht="15" customHeight="1" x14ac:dyDescent="0.25">
      <c r="B153" s="27">
        <v>4.0600999999999985</v>
      </c>
      <c r="C153" s="22" t="s">
        <v>76</v>
      </c>
      <c r="D153" s="12" t="s">
        <v>19</v>
      </c>
      <c r="E153" s="5">
        <v>78971.315000000002</v>
      </c>
      <c r="F153" s="46"/>
      <c r="G153" s="46"/>
    </row>
    <row r="154" spans="2:7" ht="15" customHeight="1" x14ac:dyDescent="0.25">
      <c r="B154" s="18">
        <v>5</v>
      </c>
      <c r="C154" s="19" t="s">
        <v>98</v>
      </c>
      <c r="D154" s="28"/>
      <c r="E154" s="29"/>
      <c r="F154" s="29"/>
      <c r="G154" s="29"/>
    </row>
    <row r="155" spans="2:7" ht="15" customHeight="1" x14ac:dyDescent="0.25">
      <c r="B155" s="26">
        <v>5.01</v>
      </c>
      <c r="C155" s="23" t="s">
        <v>99</v>
      </c>
      <c r="D155" s="15"/>
      <c r="E155" s="16"/>
      <c r="F155" s="46"/>
      <c r="G155" s="46"/>
    </row>
    <row r="156" spans="2:7" ht="15" customHeight="1" x14ac:dyDescent="0.25">
      <c r="B156" s="27">
        <v>5.0100999999999996</v>
      </c>
      <c r="C156" s="22" t="s">
        <v>26</v>
      </c>
      <c r="D156" s="12" t="s">
        <v>27</v>
      </c>
      <c r="E156" s="5">
        <v>18682.919999999998</v>
      </c>
      <c r="F156" s="46"/>
      <c r="G156" s="46"/>
    </row>
    <row r="157" spans="2:7" ht="15" customHeight="1" x14ac:dyDescent="0.25">
      <c r="B157" s="27">
        <v>5.0101999999999993</v>
      </c>
      <c r="C157" s="22" t="s">
        <v>28</v>
      </c>
      <c r="D157" s="12" t="s">
        <v>23</v>
      </c>
      <c r="E157" s="5">
        <v>6063.06</v>
      </c>
      <c r="F157" s="46"/>
      <c r="G157" s="46"/>
    </row>
    <row r="158" spans="2:7" ht="15" customHeight="1" x14ac:dyDescent="0.25">
      <c r="B158" s="27">
        <v>5.0102999999999991</v>
      </c>
      <c r="C158" s="22" t="s">
        <v>29</v>
      </c>
      <c r="D158" s="12" t="s">
        <v>23</v>
      </c>
      <c r="E158" s="5">
        <v>11608.43</v>
      </c>
      <c r="F158" s="46"/>
      <c r="G158" s="46"/>
    </row>
    <row r="159" spans="2:7" x14ac:dyDescent="0.25">
      <c r="B159" s="27">
        <v>5.0103999999999989</v>
      </c>
      <c r="C159" s="22" t="s">
        <v>58</v>
      </c>
      <c r="D159" s="12" t="s">
        <v>19</v>
      </c>
      <c r="E159" s="5">
        <v>27260.600000000002</v>
      </c>
      <c r="F159" s="46"/>
      <c r="G159" s="46"/>
    </row>
    <row r="160" spans="2:7" ht="15" customHeight="1" x14ac:dyDescent="0.25">
      <c r="B160" s="27">
        <v>5.0104999999999986</v>
      </c>
      <c r="C160" s="22" t="s">
        <v>59</v>
      </c>
      <c r="D160" s="12" t="s">
        <v>19</v>
      </c>
      <c r="E160" s="5">
        <v>9244.23</v>
      </c>
      <c r="F160" s="46"/>
      <c r="G160" s="46"/>
    </row>
    <row r="161" spans="2:7" ht="15" customHeight="1" x14ac:dyDescent="0.25">
      <c r="B161" s="27">
        <v>5.0105999999999984</v>
      </c>
      <c r="C161" s="22" t="s">
        <v>60</v>
      </c>
      <c r="D161" s="12" t="s">
        <v>27</v>
      </c>
      <c r="E161" s="5">
        <v>4358.1500000000015</v>
      </c>
      <c r="F161" s="46"/>
      <c r="G161" s="46"/>
    </row>
    <row r="162" spans="2:7" ht="15" customHeight="1" x14ac:dyDescent="0.25">
      <c r="B162" s="27">
        <v>5.0106999999999982</v>
      </c>
      <c r="C162" s="22" t="s">
        <v>24</v>
      </c>
      <c r="D162" s="12" t="s">
        <v>23</v>
      </c>
      <c r="E162" s="5">
        <v>1024.79</v>
      </c>
      <c r="F162" s="46"/>
      <c r="G162" s="46"/>
    </row>
    <row r="163" spans="2:7" ht="15" customHeight="1" x14ac:dyDescent="0.25">
      <c r="B163" s="27">
        <v>5.0107999999999979</v>
      </c>
      <c r="C163" s="22" t="s">
        <v>61</v>
      </c>
      <c r="D163" s="12" t="s">
        <v>27</v>
      </c>
      <c r="E163" s="5">
        <v>30981.279999999999</v>
      </c>
      <c r="F163" s="46"/>
      <c r="G163" s="46"/>
    </row>
    <row r="164" spans="2:7" ht="15" customHeight="1" x14ac:dyDescent="0.25">
      <c r="B164" s="27">
        <v>5.0108999999999977</v>
      </c>
      <c r="C164" s="22" t="s">
        <v>62</v>
      </c>
      <c r="D164" s="12" t="s">
        <v>19</v>
      </c>
      <c r="E164" s="5">
        <v>32270.300000000003</v>
      </c>
      <c r="F164" s="46"/>
      <c r="G164" s="46"/>
    </row>
    <row r="165" spans="2:7" ht="15" customHeight="1" x14ac:dyDescent="0.25">
      <c r="B165" s="27">
        <v>5.0109999999999975</v>
      </c>
      <c r="C165" s="22" t="s">
        <v>63</v>
      </c>
      <c r="D165" s="12" t="s">
        <v>19</v>
      </c>
      <c r="E165" s="5">
        <v>7280.130000000001</v>
      </c>
      <c r="F165" s="46"/>
      <c r="G165" s="46"/>
    </row>
    <row r="166" spans="2:7" ht="15" customHeight="1" x14ac:dyDescent="0.25">
      <c r="B166" s="27">
        <v>5.0110999999999972</v>
      </c>
      <c r="C166" s="22" t="s">
        <v>64</v>
      </c>
      <c r="D166" s="12" t="s">
        <v>27</v>
      </c>
      <c r="E166" s="5">
        <v>14417.349999999999</v>
      </c>
      <c r="F166" s="46"/>
      <c r="G166" s="46"/>
    </row>
    <row r="167" spans="2:7" ht="15" customHeight="1" x14ac:dyDescent="0.25">
      <c r="B167" s="27">
        <v>5.011199999999997</v>
      </c>
      <c r="C167" s="22" t="s">
        <v>65</v>
      </c>
      <c r="D167" s="12" t="s">
        <v>27</v>
      </c>
      <c r="E167" s="5">
        <v>4886.1499999999996</v>
      </c>
      <c r="F167" s="46"/>
      <c r="G167" s="46"/>
    </row>
    <row r="168" spans="2:7" ht="15" customHeight="1" x14ac:dyDescent="0.25">
      <c r="B168" s="27">
        <v>5.0112999999999968</v>
      </c>
      <c r="C168" s="22" t="s">
        <v>21</v>
      </c>
      <c r="D168" s="12" t="s">
        <v>19</v>
      </c>
      <c r="E168" s="5">
        <v>39550.430000000008</v>
      </c>
      <c r="F168" s="46"/>
      <c r="G168" s="46"/>
    </row>
    <row r="169" spans="2:7" ht="15" customHeight="1" x14ac:dyDescent="0.25">
      <c r="B169" s="27">
        <v>5.0113999999999965</v>
      </c>
      <c r="C169" s="22" t="s">
        <v>22</v>
      </c>
      <c r="D169" s="12" t="s">
        <v>23</v>
      </c>
      <c r="E169" s="5">
        <v>15029.170000000002</v>
      </c>
      <c r="F169" s="46"/>
      <c r="G169" s="46"/>
    </row>
    <row r="170" spans="2:7" ht="15" customHeight="1" x14ac:dyDescent="0.25">
      <c r="B170" s="26">
        <v>5.0199999999999996</v>
      </c>
      <c r="C170" s="23" t="s">
        <v>100</v>
      </c>
      <c r="D170" s="15"/>
      <c r="E170" s="16"/>
      <c r="F170" s="46"/>
      <c r="G170" s="46"/>
    </row>
    <row r="171" spans="2:7" ht="15" customHeight="1" x14ac:dyDescent="0.25">
      <c r="B171" s="27">
        <v>5.0200999999999993</v>
      </c>
      <c r="C171" s="22" t="s">
        <v>40</v>
      </c>
      <c r="D171" s="12" t="s">
        <v>23</v>
      </c>
      <c r="E171" s="5">
        <v>14404.9</v>
      </c>
      <c r="F171" s="46"/>
      <c r="G171" s="46"/>
    </row>
    <row r="172" spans="2:7" ht="15" customHeight="1" x14ac:dyDescent="0.25">
      <c r="B172" s="27">
        <v>5.0201999999999991</v>
      </c>
      <c r="C172" s="22" t="s">
        <v>41</v>
      </c>
      <c r="D172" s="12" t="s">
        <v>23</v>
      </c>
      <c r="E172" s="5">
        <v>557193.87000000011</v>
      </c>
      <c r="F172" s="46"/>
      <c r="G172" s="46"/>
    </row>
    <row r="173" spans="2:7" ht="15" customHeight="1" x14ac:dyDescent="0.25">
      <c r="B173" s="27">
        <v>5.0202999999999989</v>
      </c>
      <c r="C173" s="22" t="s">
        <v>67</v>
      </c>
      <c r="D173" s="12" t="s">
        <v>19</v>
      </c>
      <c r="E173" s="5">
        <v>7124.98</v>
      </c>
      <c r="F173" s="46"/>
      <c r="G173" s="46"/>
    </row>
    <row r="174" spans="2:7" ht="15" customHeight="1" x14ac:dyDescent="0.25">
      <c r="B174" s="27">
        <v>5.0203999999999986</v>
      </c>
      <c r="C174" s="22" t="s">
        <v>68</v>
      </c>
      <c r="D174" s="12" t="s">
        <v>19</v>
      </c>
      <c r="E174" s="5">
        <v>9244.23</v>
      </c>
      <c r="F174" s="46"/>
      <c r="G174" s="46"/>
    </row>
    <row r="175" spans="2:7" ht="15" customHeight="1" x14ac:dyDescent="0.25">
      <c r="B175" s="18">
        <v>6</v>
      </c>
      <c r="C175" s="19" t="s">
        <v>116</v>
      </c>
      <c r="D175" s="28"/>
      <c r="E175" s="29"/>
      <c r="F175" s="29"/>
      <c r="G175" s="29"/>
    </row>
    <row r="176" spans="2:7" ht="15" customHeight="1" x14ac:dyDescent="0.25">
      <c r="B176" s="26">
        <v>6.01</v>
      </c>
      <c r="C176" s="21" t="s">
        <v>246</v>
      </c>
      <c r="D176" s="15"/>
      <c r="E176" s="30"/>
      <c r="F176" s="46"/>
      <c r="G176" s="46"/>
    </row>
    <row r="177" spans="2:7" ht="15" customHeight="1" x14ac:dyDescent="0.25">
      <c r="B177" s="27">
        <v>6.0100999999999996</v>
      </c>
      <c r="C177" s="27" t="s">
        <v>241</v>
      </c>
      <c r="D177" s="12" t="s">
        <v>19</v>
      </c>
      <c r="E177" s="5">
        <v>20985.43</v>
      </c>
      <c r="F177" s="46"/>
      <c r="G177" s="46"/>
    </row>
    <row r="178" spans="2:7" ht="15" customHeight="1" x14ac:dyDescent="0.25">
      <c r="B178" s="27">
        <v>6.0101999999999993</v>
      </c>
      <c r="C178" s="27" t="s">
        <v>242</v>
      </c>
      <c r="D178" s="12" t="s">
        <v>23</v>
      </c>
      <c r="E178" s="5">
        <v>18467.178400000001</v>
      </c>
      <c r="F178" s="46"/>
      <c r="G178" s="46"/>
    </row>
    <row r="179" spans="2:7" ht="15" customHeight="1" x14ac:dyDescent="0.25">
      <c r="B179" s="27">
        <v>6.0102999999999991</v>
      </c>
      <c r="C179" s="27" t="s">
        <v>243</v>
      </c>
      <c r="D179" s="12" t="s">
        <v>23</v>
      </c>
      <c r="E179" s="5">
        <v>238709.26625000002</v>
      </c>
      <c r="F179" s="46"/>
      <c r="G179" s="46"/>
    </row>
    <row r="180" spans="2:7" ht="15" customHeight="1" x14ac:dyDescent="0.25">
      <c r="B180" s="26">
        <v>6.02</v>
      </c>
      <c r="C180" s="23" t="s">
        <v>117</v>
      </c>
      <c r="D180" s="15"/>
      <c r="E180" s="16"/>
      <c r="F180" s="46"/>
      <c r="G180" s="46"/>
    </row>
    <row r="181" spans="2:7" ht="15" customHeight="1" x14ac:dyDescent="0.25">
      <c r="B181" s="27">
        <v>6.0200999999999993</v>
      </c>
      <c r="C181" s="22" t="s">
        <v>26</v>
      </c>
      <c r="D181" s="12" t="s">
        <v>27</v>
      </c>
      <c r="E181" s="5">
        <v>14286.8</v>
      </c>
      <c r="F181" s="46"/>
      <c r="G181" s="46"/>
    </row>
    <row r="182" spans="2:7" ht="15" customHeight="1" x14ac:dyDescent="0.25">
      <c r="B182" s="27">
        <v>6.0201999999999991</v>
      </c>
      <c r="C182" s="22" t="s">
        <v>28</v>
      </c>
      <c r="D182" s="12" t="s">
        <v>23</v>
      </c>
      <c r="E182" s="5">
        <v>6884.27</v>
      </c>
      <c r="F182" s="46"/>
      <c r="G182" s="46"/>
    </row>
    <row r="183" spans="2:7" ht="15" customHeight="1" x14ac:dyDescent="0.25">
      <c r="B183" s="27">
        <v>6.0202999999999989</v>
      </c>
      <c r="C183" s="22" t="s">
        <v>29</v>
      </c>
      <c r="D183" s="12" t="s">
        <v>23</v>
      </c>
      <c r="E183" s="5">
        <v>31041.18</v>
      </c>
      <c r="F183" s="46"/>
      <c r="G183" s="46"/>
    </row>
    <row r="184" spans="2:7" ht="15" customHeight="1" x14ac:dyDescent="0.25">
      <c r="B184" s="27">
        <v>6.0203999999999986</v>
      </c>
      <c r="C184" s="22" t="s">
        <v>58</v>
      </c>
      <c r="D184" s="12" t="s">
        <v>19</v>
      </c>
      <c r="E184" s="5">
        <v>29246.39</v>
      </c>
      <c r="F184" s="46"/>
      <c r="G184" s="46"/>
    </row>
    <row r="185" spans="2:7" ht="15" customHeight="1" x14ac:dyDescent="0.25">
      <c r="B185" s="27">
        <v>6.0204999999999984</v>
      </c>
      <c r="C185" s="22" t="s">
        <v>59</v>
      </c>
      <c r="D185" s="12" t="s">
        <v>19</v>
      </c>
      <c r="E185" s="5">
        <v>8873.4599999999991</v>
      </c>
      <c r="F185" s="46"/>
      <c r="G185" s="46"/>
    </row>
    <row r="186" spans="2:7" ht="15" customHeight="1" x14ac:dyDescent="0.25">
      <c r="B186" s="27">
        <v>6.0205999999999982</v>
      </c>
      <c r="C186" s="22" t="s">
        <v>60</v>
      </c>
      <c r="D186" s="12" t="s">
        <v>27</v>
      </c>
      <c r="E186" s="5">
        <v>4762.3</v>
      </c>
      <c r="F186" s="46"/>
      <c r="G186" s="46"/>
    </row>
    <row r="187" spans="2:7" ht="15" customHeight="1" x14ac:dyDescent="0.25">
      <c r="B187" s="27">
        <v>6.0206999999999979</v>
      </c>
      <c r="C187" s="22" t="s">
        <v>24</v>
      </c>
      <c r="D187" s="12" t="s">
        <v>23</v>
      </c>
      <c r="E187" s="5">
        <v>1249.8800000000001</v>
      </c>
      <c r="F187" s="46"/>
      <c r="G187" s="46"/>
    </row>
    <row r="188" spans="2:7" ht="15" customHeight="1" x14ac:dyDescent="0.25">
      <c r="B188" s="27">
        <v>6.0207999999999977</v>
      </c>
      <c r="C188" s="22" t="s">
        <v>61</v>
      </c>
      <c r="D188" s="12" t="s">
        <v>27</v>
      </c>
      <c r="E188" s="5">
        <v>28116.99</v>
      </c>
      <c r="F188" s="46"/>
      <c r="G188" s="46"/>
    </row>
    <row r="189" spans="2:7" ht="15" customHeight="1" x14ac:dyDescent="0.25">
      <c r="B189" s="27">
        <v>6.0208999999999975</v>
      </c>
      <c r="C189" s="22" t="s">
        <v>62</v>
      </c>
      <c r="D189" s="12" t="s">
        <v>19</v>
      </c>
      <c r="E189" s="5">
        <v>35191.760000000002</v>
      </c>
      <c r="F189" s="46"/>
      <c r="G189" s="46"/>
    </row>
    <row r="190" spans="2:7" ht="15" customHeight="1" x14ac:dyDescent="0.25">
      <c r="B190" s="27">
        <v>6.0209999999999972</v>
      </c>
      <c r="C190" s="22" t="s">
        <v>63</v>
      </c>
      <c r="D190" s="12" t="s">
        <v>19</v>
      </c>
      <c r="E190" s="5">
        <v>6735.1799999999985</v>
      </c>
      <c r="F190" s="46"/>
      <c r="G190" s="46"/>
    </row>
    <row r="191" spans="2:7" ht="15" customHeight="1" x14ac:dyDescent="0.25">
      <c r="B191" s="27">
        <v>6.021099999999997</v>
      </c>
      <c r="C191" s="22" t="s">
        <v>64</v>
      </c>
      <c r="D191" s="12" t="s">
        <v>27</v>
      </c>
      <c r="E191" s="5">
        <v>14297.849999999999</v>
      </c>
      <c r="F191" s="46"/>
      <c r="G191" s="46"/>
    </row>
    <row r="192" spans="2:7" ht="15" customHeight="1" x14ac:dyDescent="0.25">
      <c r="B192" s="27">
        <v>6.0211999999999968</v>
      </c>
      <c r="C192" s="22" t="s">
        <v>65</v>
      </c>
      <c r="D192" s="12" t="s">
        <v>27</v>
      </c>
      <c r="E192" s="5">
        <v>5266.3</v>
      </c>
      <c r="F192" s="46"/>
      <c r="G192" s="46"/>
    </row>
    <row r="193" spans="2:7" ht="15" customHeight="1" x14ac:dyDescent="0.25">
      <c r="B193" s="27">
        <v>6.0212999999999965</v>
      </c>
      <c r="C193" s="22" t="s">
        <v>21</v>
      </c>
      <c r="D193" s="12" t="s">
        <v>19</v>
      </c>
      <c r="E193" s="5">
        <v>41926.94</v>
      </c>
      <c r="F193" s="46"/>
      <c r="G193" s="46"/>
    </row>
    <row r="194" spans="2:7" ht="15" customHeight="1" x14ac:dyDescent="0.25">
      <c r="B194" s="27">
        <v>6.0213999999999963</v>
      </c>
      <c r="C194" s="22" t="s">
        <v>22</v>
      </c>
      <c r="D194" s="12" t="s">
        <v>23</v>
      </c>
      <c r="E194" s="5">
        <v>19049.610000000004</v>
      </c>
      <c r="F194" s="46"/>
      <c r="G194" s="46"/>
    </row>
    <row r="195" spans="2:7" ht="15" customHeight="1" x14ac:dyDescent="0.25">
      <c r="B195" s="27">
        <v>6.0214999999999961</v>
      </c>
      <c r="C195" s="22" t="s">
        <v>80</v>
      </c>
      <c r="D195" s="12" t="s">
        <v>23</v>
      </c>
      <c r="E195" s="5">
        <v>6200.24</v>
      </c>
      <c r="F195" s="46"/>
      <c r="G195" s="46"/>
    </row>
    <row r="196" spans="2:7" ht="15" customHeight="1" x14ac:dyDescent="0.25">
      <c r="B196" s="26">
        <v>6.0299999999999994</v>
      </c>
      <c r="C196" s="23" t="s">
        <v>118</v>
      </c>
      <c r="D196" s="15"/>
      <c r="E196" s="16"/>
      <c r="F196" s="46"/>
      <c r="G196" s="46"/>
    </row>
    <row r="197" spans="2:7" ht="15" customHeight="1" x14ac:dyDescent="0.25">
      <c r="B197" s="27">
        <v>6.0300999999999991</v>
      </c>
      <c r="C197" s="22" t="s">
        <v>40</v>
      </c>
      <c r="D197" s="12" t="s">
        <v>23</v>
      </c>
      <c r="E197" s="5">
        <v>14562.810000000001</v>
      </c>
      <c r="F197" s="46"/>
      <c r="G197" s="46"/>
    </row>
    <row r="198" spans="2:7" ht="15" customHeight="1" x14ac:dyDescent="0.25">
      <c r="B198" s="27">
        <v>6.0301999999999989</v>
      </c>
      <c r="C198" s="22" t="s">
        <v>41</v>
      </c>
      <c r="D198" s="12" t="s">
        <v>23</v>
      </c>
      <c r="E198" s="5">
        <v>566586.89999999991</v>
      </c>
      <c r="F198" s="46"/>
      <c r="G198" s="46"/>
    </row>
    <row r="199" spans="2:7" ht="15" customHeight="1" x14ac:dyDescent="0.25">
      <c r="B199" s="27">
        <v>6.0302999999999987</v>
      </c>
      <c r="C199" s="22" t="s">
        <v>67</v>
      </c>
      <c r="D199" s="12" t="s">
        <v>19</v>
      </c>
      <c r="E199" s="5">
        <v>7675.1900000000005</v>
      </c>
      <c r="F199" s="46"/>
      <c r="G199" s="46"/>
    </row>
    <row r="200" spans="2:7" ht="15" customHeight="1" x14ac:dyDescent="0.25">
      <c r="B200" s="27">
        <v>6.0303999999999984</v>
      </c>
      <c r="C200" s="22" t="s">
        <v>68</v>
      </c>
      <c r="D200" s="12" t="s">
        <v>19</v>
      </c>
      <c r="E200" s="5">
        <v>8873.4599999999991</v>
      </c>
      <c r="F200" s="46"/>
      <c r="G200" s="46"/>
    </row>
    <row r="201" spans="2:7" ht="15" customHeight="1" x14ac:dyDescent="0.25">
      <c r="B201" s="18">
        <v>7</v>
      </c>
      <c r="C201" s="19" t="s">
        <v>247</v>
      </c>
      <c r="D201" s="28"/>
      <c r="E201" s="29"/>
      <c r="F201" s="29"/>
      <c r="G201" s="29"/>
    </row>
    <row r="202" spans="2:7" ht="15" customHeight="1" x14ac:dyDescent="0.25">
      <c r="B202" s="26">
        <v>7.01</v>
      </c>
      <c r="C202" s="23" t="s">
        <v>121</v>
      </c>
      <c r="D202" s="15"/>
      <c r="E202" s="16"/>
      <c r="F202" s="46"/>
      <c r="G202" s="46"/>
    </row>
    <row r="203" spans="2:7" ht="15" customHeight="1" x14ac:dyDescent="0.25">
      <c r="B203" s="27">
        <v>7.0100999999999996</v>
      </c>
      <c r="C203" s="22" t="s">
        <v>58</v>
      </c>
      <c r="D203" s="12" t="s">
        <v>19</v>
      </c>
      <c r="E203" s="5">
        <v>1123.22</v>
      </c>
      <c r="F203" s="46"/>
      <c r="G203" s="46"/>
    </row>
    <row r="204" spans="2:7" ht="15" customHeight="1" x14ac:dyDescent="0.25">
      <c r="B204" s="27">
        <v>7.0101999999999993</v>
      </c>
      <c r="C204" s="22" t="s">
        <v>62</v>
      </c>
      <c r="D204" s="12" t="s">
        <v>19</v>
      </c>
      <c r="E204" s="5">
        <v>367.06207000000001</v>
      </c>
      <c r="F204" s="46"/>
      <c r="G204" s="46"/>
    </row>
    <row r="205" spans="2:7" ht="15" customHeight="1" x14ac:dyDescent="0.25">
      <c r="B205" s="27">
        <v>7.0102999999999991</v>
      </c>
      <c r="C205" s="22" t="s">
        <v>24</v>
      </c>
      <c r="D205" s="12" t="s">
        <v>23</v>
      </c>
      <c r="E205" s="5">
        <v>49.04</v>
      </c>
      <c r="F205" s="46"/>
      <c r="G205" s="46"/>
    </row>
    <row r="206" spans="2:7" ht="15" customHeight="1" x14ac:dyDescent="0.25">
      <c r="B206" s="27">
        <v>7.0103999999999989</v>
      </c>
      <c r="C206" s="22" t="s">
        <v>21</v>
      </c>
      <c r="D206" s="12" t="s">
        <v>19</v>
      </c>
      <c r="E206" s="5">
        <v>637.11241999999993</v>
      </c>
      <c r="F206" s="46"/>
      <c r="G206" s="46"/>
    </row>
    <row r="207" spans="2:7" ht="15" customHeight="1" x14ac:dyDescent="0.25">
      <c r="B207" s="27">
        <v>7.0104999999999986</v>
      </c>
      <c r="C207" s="22" t="s">
        <v>122</v>
      </c>
      <c r="D207" s="12" t="s">
        <v>27</v>
      </c>
      <c r="E207" s="5">
        <v>1453.22</v>
      </c>
      <c r="F207" s="46"/>
      <c r="G207" s="46"/>
    </row>
    <row r="208" spans="2:7" ht="15" customHeight="1" x14ac:dyDescent="0.25">
      <c r="B208" s="27">
        <v>7.0105999999999984</v>
      </c>
      <c r="C208" s="22" t="s">
        <v>91</v>
      </c>
      <c r="D208" s="12" t="s">
        <v>19</v>
      </c>
      <c r="E208" s="5">
        <v>52.850349999999999</v>
      </c>
      <c r="F208" s="46"/>
      <c r="G208" s="46"/>
    </row>
    <row r="209" spans="2:7" ht="15" customHeight="1" x14ac:dyDescent="0.25">
      <c r="B209" s="27">
        <v>7.0106999999999982</v>
      </c>
      <c r="C209" s="22" t="s">
        <v>63</v>
      </c>
      <c r="D209" s="12" t="s">
        <v>19</v>
      </c>
      <c r="E209" s="5">
        <v>217.19999999999996</v>
      </c>
      <c r="F209" s="46"/>
      <c r="G209" s="46"/>
    </row>
    <row r="210" spans="2:7" ht="15" customHeight="1" x14ac:dyDescent="0.25">
      <c r="B210" s="26">
        <v>7.02</v>
      </c>
      <c r="C210" s="23" t="s">
        <v>125</v>
      </c>
      <c r="D210" s="15"/>
      <c r="E210" s="16"/>
      <c r="F210" s="46"/>
      <c r="G210" s="46"/>
    </row>
    <row r="211" spans="2:7" ht="15" customHeight="1" x14ac:dyDescent="0.25">
      <c r="B211" s="27">
        <v>7.0200999999999993</v>
      </c>
      <c r="C211" s="22" t="s">
        <v>106</v>
      </c>
      <c r="D211" s="12" t="s">
        <v>27</v>
      </c>
      <c r="E211" s="5">
        <v>156.53</v>
      </c>
      <c r="F211" s="46"/>
      <c r="G211" s="46"/>
    </row>
    <row r="212" spans="2:7" ht="15" customHeight="1" x14ac:dyDescent="0.25">
      <c r="B212" s="27">
        <v>7.0201999999999991</v>
      </c>
      <c r="C212" s="22" t="s">
        <v>127</v>
      </c>
      <c r="D212" s="12" t="s">
        <v>19</v>
      </c>
      <c r="E212" s="5">
        <v>0.93</v>
      </c>
      <c r="F212" s="46"/>
      <c r="G212" s="46"/>
    </row>
    <row r="213" spans="2:7" ht="15" customHeight="1" x14ac:dyDescent="0.25">
      <c r="B213" s="27">
        <v>7.0202999999999989</v>
      </c>
      <c r="C213" s="22" t="s">
        <v>128</v>
      </c>
      <c r="D213" s="12" t="s">
        <v>19</v>
      </c>
      <c r="E213" s="5">
        <v>65.2</v>
      </c>
      <c r="F213" s="46"/>
      <c r="G213" s="46"/>
    </row>
    <row r="214" spans="2:7" ht="15" customHeight="1" x14ac:dyDescent="0.25">
      <c r="B214" s="27">
        <v>7.0203999999999986</v>
      </c>
      <c r="C214" s="22" t="s">
        <v>107</v>
      </c>
      <c r="D214" s="12" t="s">
        <v>27</v>
      </c>
      <c r="E214" s="5">
        <v>619.42000000000007</v>
      </c>
      <c r="F214" s="46"/>
      <c r="G214" s="46"/>
    </row>
    <row r="215" spans="2:7" ht="15" customHeight="1" x14ac:dyDescent="0.25">
      <c r="B215" s="27">
        <v>7.0204999999999984</v>
      </c>
      <c r="C215" s="22" t="s">
        <v>108</v>
      </c>
      <c r="D215" s="12" t="s">
        <v>109</v>
      </c>
      <c r="E215" s="5">
        <v>7293.4500000000016</v>
      </c>
      <c r="F215" s="46"/>
      <c r="G215" s="46"/>
    </row>
    <row r="216" spans="2:7" ht="15" customHeight="1" x14ac:dyDescent="0.25">
      <c r="B216" s="27">
        <v>7.0205999999999982</v>
      </c>
      <c r="C216" s="22" t="s">
        <v>110</v>
      </c>
      <c r="D216" s="12" t="s">
        <v>19</v>
      </c>
      <c r="E216" s="5">
        <v>102.27</v>
      </c>
      <c r="F216" s="46"/>
      <c r="G216" s="46"/>
    </row>
    <row r="217" spans="2:7" ht="15" customHeight="1" x14ac:dyDescent="0.25">
      <c r="B217" s="27">
        <v>7.0206999999999979</v>
      </c>
      <c r="C217" s="22" t="s">
        <v>248</v>
      </c>
      <c r="D217" s="12" t="s">
        <v>19</v>
      </c>
      <c r="E217" s="5">
        <v>5.2000000000000011E-2</v>
      </c>
      <c r="F217" s="46"/>
      <c r="G217" s="46"/>
    </row>
    <row r="218" spans="2:7" ht="15" customHeight="1" x14ac:dyDescent="0.25">
      <c r="B218" s="27">
        <v>7.0207999999999977</v>
      </c>
      <c r="C218" s="22" t="s">
        <v>88</v>
      </c>
      <c r="D218" s="12" t="s">
        <v>23</v>
      </c>
      <c r="E218" s="5">
        <v>121.6</v>
      </c>
      <c r="F218" s="46"/>
      <c r="G218" s="46"/>
    </row>
    <row r="219" spans="2:7" ht="15" customHeight="1" x14ac:dyDescent="0.25">
      <c r="B219" s="27">
        <v>7.0208999999999975</v>
      </c>
      <c r="C219" s="22" t="s">
        <v>89</v>
      </c>
      <c r="D219" s="12" t="s">
        <v>23</v>
      </c>
      <c r="E219" s="5">
        <v>5557.84</v>
      </c>
      <c r="F219" s="46"/>
      <c r="G219" s="46"/>
    </row>
    <row r="220" spans="2:7" ht="15" customHeight="1" x14ac:dyDescent="0.25">
      <c r="B220" s="27">
        <v>7.0209999999999972</v>
      </c>
      <c r="C220" s="22" t="s">
        <v>249</v>
      </c>
      <c r="D220" s="12" t="s">
        <v>113</v>
      </c>
      <c r="E220" s="5">
        <v>186</v>
      </c>
      <c r="F220" s="46"/>
      <c r="G220" s="46"/>
    </row>
    <row r="221" spans="2:7" ht="15" customHeight="1" x14ac:dyDescent="0.25">
      <c r="B221" s="27">
        <v>7.021099999999997</v>
      </c>
      <c r="C221" s="22" t="s">
        <v>129</v>
      </c>
      <c r="D221" s="12" t="s">
        <v>113</v>
      </c>
      <c r="E221" s="5">
        <v>202</v>
      </c>
      <c r="F221" s="46"/>
      <c r="G221" s="46"/>
    </row>
    <row r="222" spans="2:7" ht="15" customHeight="1" x14ac:dyDescent="0.25">
      <c r="B222" s="27">
        <v>7.0211999999999968</v>
      </c>
      <c r="C222" s="22" t="s">
        <v>68</v>
      </c>
      <c r="D222" s="12" t="s">
        <v>130</v>
      </c>
      <c r="E222" s="5">
        <v>157.91579999999999</v>
      </c>
      <c r="F222" s="46"/>
      <c r="G222" s="46"/>
    </row>
    <row r="223" spans="2:7" ht="15" customHeight="1" x14ac:dyDescent="0.25">
      <c r="B223" s="27">
        <v>7.0212999999999965</v>
      </c>
      <c r="C223" s="22" t="s">
        <v>132</v>
      </c>
      <c r="D223" s="12" t="s">
        <v>113</v>
      </c>
      <c r="E223" s="5">
        <v>20.72</v>
      </c>
      <c r="F223" s="46"/>
      <c r="G223" s="46"/>
    </row>
    <row r="224" spans="2:7" ht="15" customHeight="1" x14ac:dyDescent="0.25">
      <c r="B224" s="27">
        <v>7.0213999999999963</v>
      </c>
      <c r="C224" s="22" t="s">
        <v>133</v>
      </c>
      <c r="D224" s="12" t="s">
        <v>113</v>
      </c>
      <c r="E224" s="5">
        <v>41.49</v>
      </c>
      <c r="F224" s="46"/>
      <c r="G224" s="46"/>
    </row>
    <row r="225" spans="2:7" ht="15" customHeight="1" x14ac:dyDescent="0.25">
      <c r="B225" s="27">
        <v>7.0214999999999961</v>
      </c>
      <c r="C225" s="22" t="s">
        <v>250</v>
      </c>
      <c r="D225" s="12" t="s">
        <v>113</v>
      </c>
      <c r="E225" s="5">
        <v>46.89</v>
      </c>
      <c r="F225" s="46"/>
      <c r="G225" s="46"/>
    </row>
    <row r="226" spans="2:7" ht="15" customHeight="1" x14ac:dyDescent="0.25">
      <c r="B226" s="27">
        <v>7.0215999999999958</v>
      </c>
      <c r="C226" s="22" t="s">
        <v>251</v>
      </c>
      <c r="D226" s="12" t="s">
        <v>113</v>
      </c>
      <c r="E226" s="5">
        <v>10.9</v>
      </c>
      <c r="F226" s="46"/>
      <c r="G226" s="46"/>
    </row>
    <row r="227" spans="2:7" ht="15" customHeight="1" x14ac:dyDescent="0.25">
      <c r="B227" s="27">
        <v>7.0216999999999956</v>
      </c>
      <c r="C227" s="22" t="s">
        <v>40</v>
      </c>
      <c r="D227" s="12" t="s">
        <v>23</v>
      </c>
      <c r="E227" s="5">
        <v>179.37</v>
      </c>
      <c r="F227" s="46"/>
      <c r="G227" s="46"/>
    </row>
    <row r="228" spans="2:7" ht="15" customHeight="1" x14ac:dyDescent="0.25">
      <c r="B228" s="27">
        <v>7.0217999999999954</v>
      </c>
      <c r="C228" s="22" t="s">
        <v>41</v>
      </c>
      <c r="D228" s="12" t="s">
        <v>23</v>
      </c>
      <c r="E228" s="5">
        <v>7038.21</v>
      </c>
      <c r="F228" s="46"/>
      <c r="G228" s="46"/>
    </row>
    <row r="229" spans="2:7" ht="15" customHeight="1" x14ac:dyDescent="0.25">
      <c r="B229" s="26">
        <v>7.0299999999999994</v>
      </c>
      <c r="C229" s="23" t="s">
        <v>134</v>
      </c>
      <c r="D229" s="15"/>
      <c r="E229" s="16"/>
      <c r="F229" s="46"/>
      <c r="G229" s="46"/>
    </row>
    <row r="230" spans="2:7" ht="15" customHeight="1" x14ac:dyDescent="0.25">
      <c r="B230" s="27">
        <v>7.0300999999999991</v>
      </c>
      <c r="C230" s="22" t="s">
        <v>252</v>
      </c>
      <c r="D230" s="12" t="s">
        <v>16</v>
      </c>
      <c r="E230" s="5">
        <v>2</v>
      </c>
      <c r="F230" s="46"/>
      <c r="G230" s="46"/>
    </row>
    <row r="231" spans="2:7" ht="15" customHeight="1" x14ac:dyDescent="0.25">
      <c r="B231" s="27">
        <v>7.0301999999999989</v>
      </c>
      <c r="C231" s="22" t="s">
        <v>253</v>
      </c>
      <c r="D231" s="12" t="s">
        <v>16</v>
      </c>
      <c r="E231" s="5">
        <v>1</v>
      </c>
      <c r="F231" s="46"/>
      <c r="G231" s="46"/>
    </row>
    <row r="232" spans="2:7" ht="15" customHeight="1" x14ac:dyDescent="0.25">
      <c r="B232" s="27">
        <v>7.0302999999999987</v>
      </c>
      <c r="C232" s="22" t="s">
        <v>138</v>
      </c>
      <c r="D232" s="12" t="s">
        <v>27</v>
      </c>
      <c r="E232" s="5">
        <v>346.92</v>
      </c>
      <c r="F232" s="46"/>
      <c r="G232" s="46"/>
    </row>
    <row r="233" spans="2:7" ht="15" customHeight="1" x14ac:dyDescent="0.25">
      <c r="B233" s="27">
        <v>7.0303999999999984</v>
      </c>
      <c r="C233" s="22" t="s">
        <v>254</v>
      </c>
      <c r="D233" s="12" t="s">
        <v>113</v>
      </c>
      <c r="E233" s="5">
        <v>3.9</v>
      </c>
      <c r="F233" s="46"/>
      <c r="G233" s="46"/>
    </row>
    <row r="234" spans="2:7" ht="15" customHeight="1" x14ac:dyDescent="0.25">
      <c r="B234" s="18">
        <v>8</v>
      </c>
      <c r="C234" s="19" t="s">
        <v>120</v>
      </c>
      <c r="D234" s="28"/>
      <c r="E234" s="29"/>
      <c r="F234" s="29"/>
      <c r="G234" s="29"/>
    </row>
    <row r="235" spans="2:7" ht="15" customHeight="1" x14ac:dyDescent="0.25">
      <c r="B235" s="26">
        <v>8.01</v>
      </c>
      <c r="C235" s="23" t="s">
        <v>121</v>
      </c>
      <c r="D235" s="15"/>
      <c r="E235" s="30"/>
      <c r="F235" s="46"/>
      <c r="G235" s="46"/>
    </row>
    <row r="236" spans="2:7" ht="15" customHeight="1" x14ac:dyDescent="0.25">
      <c r="B236" s="27">
        <v>8.0100999999999996</v>
      </c>
      <c r="C236" s="22" t="s">
        <v>58</v>
      </c>
      <c r="D236" s="12" t="s">
        <v>19</v>
      </c>
      <c r="E236" s="5">
        <v>175.61</v>
      </c>
      <c r="F236" s="46"/>
      <c r="G236" s="46"/>
    </row>
    <row r="237" spans="2:7" ht="15" customHeight="1" x14ac:dyDescent="0.25">
      <c r="B237" s="27">
        <v>8.0101999999999993</v>
      </c>
      <c r="C237" s="22" t="s">
        <v>62</v>
      </c>
      <c r="D237" s="12" t="s">
        <v>19</v>
      </c>
      <c r="E237" s="5">
        <v>58.683919999999993</v>
      </c>
      <c r="F237" s="46"/>
      <c r="G237" s="46"/>
    </row>
    <row r="238" spans="2:7" ht="15" customHeight="1" x14ac:dyDescent="0.25">
      <c r="B238" s="27">
        <v>8.0102999999999991</v>
      </c>
      <c r="C238" s="22" t="s">
        <v>24</v>
      </c>
      <c r="D238" s="12" t="s">
        <v>23</v>
      </c>
      <c r="E238" s="5">
        <v>9.5399999999999991</v>
      </c>
      <c r="F238" s="46"/>
      <c r="G238" s="46"/>
    </row>
    <row r="239" spans="2:7" ht="15" customHeight="1" x14ac:dyDescent="0.25">
      <c r="B239" s="27">
        <v>8.0103999999999989</v>
      </c>
      <c r="C239" s="22" t="s">
        <v>25</v>
      </c>
      <c r="D239" s="12" t="s">
        <v>23</v>
      </c>
      <c r="E239" s="5">
        <v>4.53</v>
      </c>
      <c r="F239" s="46"/>
      <c r="G239" s="46"/>
    </row>
    <row r="240" spans="2:7" ht="15" customHeight="1" x14ac:dyDescent="0.25">
      <c r="B240" s="27">
        <v>8.0104999999999986</v>
      </c>
      <c r="C240" s="22" t="s">
        <v>21</v>
      </c>
      <c r="D240" s="12" t="s">
        <v>19</v>
      </c>
      <c r="E240" s="5">
        <v>345.77866999999998</v>
      </c>
      <c r="F240" s="46"/>
      <c r="G240" s="46"/>
    </row>
    <row r="241" spans="2:7" ht="15" customHeight="1" x14ac:dyDescent="0.25">
      <c r="B241" s="27">
        <v>8.0105999999999984</v>
      </c>
      <c r="C241" s="22" t="s">
        <v>122</v>
      </c>
      <c r="D241" s="12" t="s">
        <v>27</v>
      </c>
      <c r="E241" s="5">
        <v>481.4</v>
      </c>
      <c r="F241" s="46"/>
      <c r="G241" s="46"/>
    </row>
    <row r="242" spans="2:7" ht="15" customHeight="1" x14ac:dyDescent="0.25">
      <c r="B242" s="27">
        <v>8.0106999999999982</v>
      </c>
      <c r="C242" s="22" t="s">
        <v>91</v>
      </c>
      <c r="D242" s="12" t="s">
        <v>19</v>
      </c>
      <c r="E242" s="5">
        <v>260.34474999999998</v>
      </c>
      <c r="F242" s="46"/>
      <c r="G242" s="46"/>
    </row>
    <row r="243" spans="2:7" ht="15" customHeight="1" x14ac:dyDescent="0.25">
      <c r="B243" s="27">
        <v>8.0107999999999979</v>
      </c>
      <c r="C243" s="22" t="s">
        <v>63</v>
      </c>
      <c r="D243" s="12" t="s">
        <v>19</v>
      </c>
      <c r="E243" s="5">
        <v>26.750000000000004</v>
      </c>
      <c r="F243" s="46"/>
      <c r="G243" s="46"/>
    </row>
    <row r="244" spans="2:7" ht="15" customHeight="1" x14ac:dyDescent="0.25">
      <c r="B244" s="26">
        <v>8.02</v>
      </c>
      <c r="C244" s="23" t="s">
        <v>125</v>
      </c>
      <c r="D244" s="15"/>
      <c r="E244" s="30"/>
      <c r="F244" s="46"/>
      <c r="G244" s="46"/>
    </row>
    <row r="245" spans="2:7" ht="15" customHeight="1" x14ac:dyDescent="0.25">
      <c r="B245" s="27">
        <v>8.0200999999999993</v>
      </c>
      <c r="C245" s="22" t="s">
        <v>106</v>
      </c>
      <c r="D245" s="12" t="s">
        <v>27</v>
      </c>
      <c r="E245" s="5">
        <v>26.43</v>
      </c>
      <c r="F245" s="46"/>
      <c r="G245" s="46"/>
    </row>
    <row r="246" spans="2:7" ht="15" customHeight="1" x14ac:dyDescent="0.25">
      <c r="B246" s="27">
        <v>8.0201999999999991</v>
      </c>
      <c r="C246" s="22" t="s">
        <v>126</v>
      </c>
      <c r="D246" s="12" t="s">
        <v>19</v>
      </c>
      <c r="E246" s="5">
        <v>7.7399999999999993</v>
      </c>
      <c r="F246" s="46"/>
      <c r="G246" s="46"/>
    </row>
    <row r="247" spans="2:7" ht="15" customHeight="1" x14ac:dyDescent="0.25">
      <c r="B247" s="27">
        <v>8.0202999999999989</v>
      </c>
      <c r="C247" s="22" t="s">
        <v>127</v>
      </c>
      <c r="D247" s="12" t="s">
        <v>19</v>
      </c>
      <c r="E247" s="5">
        <v>30.53</v>
      </c>
      <c r="F247" s="46"/>
      <c r="G247" s="46"/>
    </row>
    <row r="248" spans="2:7" ht="15" customHeight="1" x14ac:dyDescent="0.25">
      <c r="B248" s="27">
        <v>8.0203999999999986</v>
      </c>
      <c r="C248" s="22" t="s">
        <v>128</v>
      </c>
      <c r="D248" s="12" t="s">
        <v>19</v>
      </c>
      <c r="E248" s="5">
        <v>67.599999999999994</v>
      </c>
      <c r="F248" s="46"/>
      <c r="G248" s="46"/>
    </row>
    <row r="249" spans="2:7" ht="15" customHeight="1" x14ac:dyDescent="0.25">
      <c r="B249" s="27">
        <v>8.0204999999999984</v>
      </c>
      <c r="C249" s="22" t="s">
        <v>107</v>
      </c>
      <c r="D249" s="12" t="s">
        <v>27</v>
      </c>
      <c r="E249" s="5">
        <v>265.44</v>
      </c>
      <c r="F249" s="46"/>
      <c r="G249" s="46"/>
    </row>
    <row r="250" spans="2:7" ht="15" customHeight="1" x14ac:dyDescent="0.25">
      <c r="B250" s="27">
        <v>8.0205999999999982</v>
      </c>
      <c r="C250" s="22" t="s">
        <v>108</v>
      </c>
      <c r="D250" s="12" t="s">
        <v>109</v>
      </c>
      <c r="E250" s="5">
        <v>2466.5</v>
      </c>
      <c r="F250" s="46"/>
      <c r="G250" s="46"/>
    </row>
    <row r="251" spans="2:7" ht="15" customHeight="1" x14ac:dyDescent="0.25">
      <c r="B251" s="27">
        <v>8.0206999999999979</v>
      </c>
      <c r="C251" s="22" t="s">
        <v>110</v>
      </c>
      <c r="D251" s="12" t="s">
        <v>19</v>
      </c>
      <c r="E251" s="5">
        <v>42.3</v>
      </c>
      <c r="F251" s="46"/>
      <c r="G251" s="46"/>
    </row>
    <row r="252" spans="2:7" x14ac:dyDescent="0.25">
      <c r="B252" s="27">
        <v>8.0207999999999977</v>
      </c>
      <c r="C252" s="22" t="s">
        <v>248</v>
      </c>
      <c r="D252" s="12" t="s">
        <v>19</v>
      </c>
      <c r="E252" s="5">
        <v>0.09</v>
      </c>
      <c r="F252" s="46"/>
      <c r="G252" s="46"/>
    </row>
    <row r="253" spans="2:7" ht="15" customHeight="1" x14ac:dyDescent="0.25">
      <c r="B253" s="27">
        <v>8.0208999999999975</v>
      </c>
      <c r="C253" s="22" t="s">
        <v>88</v>
      </c>
      <c r="D253" s="12" t="s">
        <v>23</v>
      </c>
      <c r="E253" s="5">
        <v>96.86</v>
      </c>
      <c r="F253" s="46"/>
      <c r="G253" s="46"/>
    </row>
    <row r="254" spans="2:7" ht="15" customHeight="1" x14ac:dyDescent="0.25">
      <c r="B254" s="27">
        <v>8.0209999999999972</v>
      </c>
      <c r="C254" s="22" t="s">
        <v>89</v>
      </c>
      <c r="D254" s="12" t="s">
        <v>23</v>
      </c>
      <c r="E254" s="5">
        <v>4582.45</v>
      </c>
      <c r="F254" s="46"/>
      <c r="G254" s="46"/>
    </row>
    <row r="255" spans="2:7" ht="15" customHeight="1" x14ac:dyDescent="0.25">
      <c r="B255" s="27">
        <v>8.021099999999997</v>
      </c>
      <c r="C255" s="22" t="s">
        <v>249</v>
      </c>
      <c r="D255" s="12" t="s">
        <v>113</v>
      </c>
      <c r="E255" s="5">
        <v>115</v>
      </c>
      <c r="F255" s="46"/>
      <c r="G255" s="46"/>
    </row>
    <row r="256" spans="2:7" ht="15" customHeight="1" x14ac:dyDescent="0.25">
      <c r="B256" s="27">
        <v>8.0211999999999968</v>
      </c>
      <c r="C256" s="22" t="s">
        <v>129</v>
      </c>
      <c r="D256" s="12" t="s">
        <v>113</v>
      </c>
      <c r="E256" s="5">
        <v>95.5</v>
      </c>
      <c r="F256" s="46"/>
      <c r="G256" s="46"/>
    </row>
    <row r="257" spans="2:7" ht="15" customHeight="1" x14ac:dyDescent="0.25">
      <c r="B257" s="27">
        <v>8.0212999999999965</v>
      </c>
      <c r="C257" s="22" t="s">
        <v>68</v>
      </c>
      <c r="D257" s="12" t="s">
        <v>130</v>
      </c>
      <c r="E257" s="5">
        <v>120.16999999999999</v>
      </c>
      <c r="F257" s="46"/>
      <c r="G257" s="46"/>
    </row>
    <row r="258" spans="2:7" ht="15" customHeight="1" x14ac:dyDescent="0.25">
      <c r="B258" s="27">
        <v>8.0213999999999963</v>
      </c>
      <c r="C258" s="22" t="s">
        <v>255</v>
      </c>
      <c r="D258" s="12" t="s">
        <v>19</v>
      </c>
      <c r="E258" s="5">
        <v>77.94</v>
      </c>
      <c r="F258" s="46"/>
      <c r="G258" s="46"/>
    </row>
    <row r="259" spans="2:7" ht="15" customHeight="1" x14ac:dyDescent="0.25">
      <c r="B259" s="27">
        <v>8.0214999999999961</v>
      </c>
      <c r="C259" s="22" t="s">
        <v>132</v>
      </c>
      <c r="D259" s="12" t="s">
        <v>113</v>
      </c>
      <c r="E259" s="5">
        <v>6.84</v>
      </c>
      <c r="F259" s="46"/>
      <c r="G259" s="46"/>
    </row>
    <row r="260" spans="2:7" x14ac:dyDescent="0.25">
      <c r="B260" s="27">
        <v>8.0215999999999958</v>
      </c>
      <c r="C260" s="22" t="s">
        <v>133</v>
      </c>
      <c r="D260" s="12" t="s">
        <v>113</v>
      </c>
      <c r="E260" s="5">
        <v>18.82</v>
      </c>
      <c r="F260" s="46"/>
      <c r="G260" s="46"/>
    </row>
    <row r="261" spans="2:7" x14ac:dyDescent="0.25">
      <c r="B261" s="27">
        <v>8.0216999999999956</v>
      </c>
      <c r="C261" s="22" t="s">
        <v>40</v>
      </c>
      <c r="D261" s="12" t="s">
        <v>23</v>
      </c>
      <c r="E261" s="5">
        <v>203.46</v>
      </c>
      <c r="F261" s="46"/>
      <c r="G261" s="46"/>
    </row>
    <row r="262" spans="2:7" ht="15" customHeight="1" x14ac:dyDescent="0.25">
      <c r="B262" s="27">
        <v>8.0217999999999954</v>
      </c>
      <c r="C262" s="22" t="s">
        <v>41</v>
      </c>
      <c r="D262" s="12" t="s">
        <v>23</v>
      </c>
      <c r="E262" s="5">
        <v>8380.9</v>
      </c>
      <c r="F262" s="46"/>
      <c r="G262" s="46"/>
    </row>
    <row r="263" spans="2:7" ht="15" customHeight="1" x14ac:dyDescent="0.25">
      <c r="B263" s="26">
        <v>8.0299999999999994</v>
      </c>
      <c r="C263" s="23" t="s">
        <v>134</v>
      </c>
      <c r="D263" s="15"/>
      <c r="E263" s="30"/>
      <c r="F263" s="46"/>
      <c r="G263" s="46"/>
    </row>
    <row r="264" spans="2:7" ht="15" customHeight="1" x14ac:dyDescent="0.25">
      <c r="B264" s="27">
        <v>8.0300999999999991</v>
      </c>
      <c r="C264" s="22" t="s">
        <v>256</v>
      </c>
      <c r="D264" s="12" t="s">
        <v>16</v>
      </c>
      <c r="E264" s="5">
        <v>1</v>
      </c>
      <c r="F264" s="46"/>
      <c r="G264" s="46"/>
    </row>
    <row r="265" spans="2:7" ht="15" customHeight="1" x14ac:dyDescent="0.25">
      <c r="B265" s="27">
        <v>8.0301999999999989</v>
      </c>
      <c r="C265" s="22" t="s">
        <v>257</v>
      </c>
      <c r="D265" s="12" t="s">
        <v>16</v>
      </c>
      <c r="E265" s="5">
        <v>1</v>
      </c>
      <c r="F265" s="46"/>
      <c r="G265" s="46"/>
    </row>
    <row r="266" spans="2:7" x14ac:dyDescent="0.25">
      <c r="B266" s="27">
        <v>8.0302999999999987</v>
      </c>
      <c r="C266" s="22" t="s">
        <v>135</v>
      </c>
      <c r="D266" s="12" t="s">
        <v>16</v>
      </c>
      <c r="E266" s="5">
        <v>1</v>
      </c>
      <c r="F266" s="46"/>
      <c r="G266" s="46"/>
    </row>
    <row r="267" spans="2:7" ht="15" customHeight="1" x14ac:dyDescent="0.25">
      <c r="B267" s="27">
        <v>8.0303999999999984</v>
      </c>
      <c r="C267" s="22" t="s">
        <v>258</v>
      </c>
      <c r="D267" s="12" t="s">
        <v>113</v>
      </c>
      <c r="E267" s="5">
        <v>6.3999999999999995</v>
      </c>
      <c r="F267" s="46"/>
      <c r="G267" s="46"/>
    </row>
    <row r="268" spans="2:7" ht="15" customHeight="1" x14ac:dyDescent="0.25">
      <c r="B268" s="27">
        <v>8.0304999999999982</v>
      </c>
      <c r="C268" s="22" t="s">
        <v>259</v>
      </c>
      <c r="D268" s="12" t="s">
        <v>113</v>
      </c>
      <c r="E268" s="5">
        <v>9.19</v>
      </c>
      <c r="F268" s="46"/>
      <c r="G268" s="46"/>
    </row>
    <row r="269" spans="2:7" ht="15" customHeight="1" x14ac:dyDescent="0.25">
      <c r="B269" s="27">
        <v>8.030599999999998</v>
      </c>
      <c r="C269" s="22" t="s">
        <v>136</v>
      </c>
      <c r="D269" s="12" t="s">
        <v>113</v>
      </c>
      <c r="E269" s="5">
        <v>7.04</v>
      </c>
      <c r="F269" s="46"/>
      <c r="G269" s="46"/>
    </row>
    <row r="270" spans="2:7" ht="15" customHeight="1" x14ac:dyDescent="0.25">
      <c r="B270" s="27">
        <v>8.0306999999999977</v>
      </c>
      <c r="C270" s="22" t="s">
        <v>260</v>
      </c>
      <c r="D270" s="12" t="s">
        <v>16</v>
      </c>
      <c r="E270" s="5">
        <v>1</v>
      </c>
      <c r="F270" s="46"/>
      <c r="G270" s="46"/>
    </row>
    <row r="271" spans="2:7" ht="15" customHeight="1" x14ac:dyDescent="0.25">
      <c r="B271" s="27">
        <v>8.0307999999999975</v>
      </c>
      <c r="C271" s="22" t="s">
        <v>261</v>
      </c>
      <c r="D271" s="12" t="s">
        <v>16</v>
      </c>
      <c r="E271" s="5">
        <v>1</v>
      </c>
      <c r="F271" s="46"/>
      <c r="G271" s="46"/>
    </row>
    <row r="272" spans="2:7" ht="15" customHeight="1" x14ac:dyDescent="0.25">
      <c r="B272" s="27">
        <v>8.0308999999999973</v>
      </c>
      <c r="C272" s="22" t="s">
        <v>262</v>
      </c>
      <c r="D272" s="12" t="s">
        <v>16</v>
      </c>
      <c r="E272" s="5">
        <v>1</v>
      </c>
      <c r="F272" s="46"/>
      <c r="G272" s="46"/>
    </row>
    <row r="273" spans="2:7" ht="15" customHeight="1" x14ac:dyDescent="0.25">
      <c r="B273" s="27">
        <v>8.030999999999997</v>
      </c>
      <c r="C273" s="22" t="s">
        <v>137</v>
      </c>
      <c r="D273" s="12" t="s">
        <v>113</v>
      </c>
      <c r="E273" s="5">
        <v>16.032</v>
      </c>
      <c r="F273" s="46"/>
      <c r="G273" s="46"/>
    </row>
    <row r="274" spans="2:7" ht="15" customHeight="1" x14ac:dyDescent="0.25">
      <c r="B274" s="27">
        <v>8.0310999999999968</v>
      </c>
      <c r="C274" s="22" t="s">
        <v>138</v>
      </c>
      <c r="D274" s="12" t="s">
        <v>27</v>
      </c>
      <c r="E274" s="5">
        <v>102.06</v>
      </c>
      <c r="F274" s="46"/>
      <c r="G274" s="46"/>
    </row>
    <row r="275" spans="2:7" ht="15" customHeight="1" x14ac:dyDescent="0.25">
      <c r="B275" s="18">
        <v>9</v>
      </c>
      <c r="C275" s="19" t="s">
        <v>139</v>
      </c>
      <c r="D275" s="28"/>
      <c r="E275" s="29"/>
      <c r="F275" s="29"/>
      <c r="G275" s="29"/>
    </row>
    <row r="276" spans="2:7" ht="15" customHeight="1" x14ac:dyDescent="0.25">
      <c r="B276" s="26">
        <v>9.01</v>
      </c>
      <c r="C276" s="23" t="s">
        <v>140</v>
      </c>
      <c r="D276" s="12"/>
      <c r="E276" s="5"/>
      <c r="F276" s="46"/>
      <c r="G276" s="46"/>
    </row>
    <row r="277" spans="2:7" ht="15" customHeight="1" x14ac:dyDescent="0.25">
      <c r="B277" s="27">
        <v>9.0100999999999996</v>
      </c>
      <c r="C277" s="22" t="s">
        <v>58</v>
      </c>
      <c r="D277" s="12" t="s">
        <v>19</v>
      </c>
      <c r="E277" s="5">
        <v>26761.469999999998</v>
      </c>
      <c r="F277" s="46"/>
      <c r="G277" s="46"/>
    </row>
    <row r="278" spans="2:7" ht="15" customHeight="1" x14ac:dyDescent="0.25">
      <c r="B278" s="27">
        <v>9.0101999999999993</v>
      </c>
      <c r="C278" s="22" t="s">
        <v>59</v>
      </c>
      <c r="D278" s="12" t="s">
        <v>19</v>
      </c>
      <c r="E278" s="5">
        <v>14132.71</v>
      </c>
      <c r="F278" s="46"/>
      <c r="G278" s="46"/>
    </row>
    <row r="279" spans="2:7" ht="15" customHeight="1" x14ac:dyDescent="0.25">
      <c r="B279" s="27">
        <v>9.0102999999999991</v>
      </c>
      <c r="C279" s="22" t="s">
        <v>79</v>
      </c>
      <c r="D279" s="12" t="s">
        <v>19</v>
      </c>
      <c r="E279" s="5">
        <v>39.280000000000008</v>
      </c>
      <c r="F279" s="46"/>
      <c r="G279" s="46"/>
    </row>
    <row r="280" spans="2:7" ht="15" customHeight="1" x14ac:dyDescent="0.25">
      <c r="B280" s="27">
        <v>9.0103999999999989</v>
      </c>
      <c r="C280" s="22" t="s">
        <v>24</v>
      </c>
      <c r="D280" s="12" t="s">
        <v>23</v>
      </c>
      <c r="E280" s="5">
        <v>2175.06</v>
      </c>
      <c r="F280" s="46"/>
      <c r="G280" s="46"/>
    </row>
    <row r="281" spans="2:7" ht="15" customHeight="1" x14ac:dyDescent="0.25">
      <c r="B281" s="27">
        <v>9.0104999999999986</v>
      </c>
      <c r="C281" s="22" t="s">
        <v>25</v>
      </c>
      <c r="D281" s="12" t="s">
        <v>23</v>
      </c>
      <c r="E281" s="5">
        <v>2774.46</v>
      </c>
      <c r="F281" s="46"/>
      <c r="G281" s="46"/>
    </row>
    <row r="282" spans="2:7" ht="15" customHeight="1" x14ac:dyDescent="0.25">
      <c r="B282" s="27">
        <v>9.0105999999999984</v>
      </c>
      <c r="C282" s="22" t="s">
        <v>61</v>
      </c>
      <c r="D282" s="12" t="s">
        <v>27</v>
      </c>
      <c r="E282" s="5">
        <v>16463.876100000012</v>
      </c>
      <c r="F282" s="46"/>
      <c r="G282" s="46"/>
    </row>
    <row r="283" spans="2:7" ht="15" customHeight="1" x14ac:dyDescent="0.25">
      <c r="B283" s="27">
        <v>9.0106999999999982</v>
      </c>
      <c r="C283" s="22" t="s">
        <v>62</v>
      </c>
      <c r="D283" s="12" t="s">
        <v>19</v>
      </c>
      <c r="E283" s="5">
        <v>26152.71</v>
      </c>
      <c r="F283" s="46"/>
      <c r="G283" s="46"/>
    </row>
    <row r="284" spans="2:7" ht="15" customHeight="1" x14ac:dyDescent="0.25">
      <c r="B284" s="27">
        <v>9.0107999999999979</v>
      </c>
      <c r="C284" s="22" t="s">
        <v>64</v>
      </c>
      <c r="D284" s="12" t="s">
        <v>27</v>
      </c>
      <c r="E284" s="5">
        <v>15245.21</v>
      </c>
      <c r="F284" s="46"/>
      <c r="G284" s="46"/>
    </row>
    <row r="285" spans="2:7" ht="15" customHeight="1" x14ac:dyDescent="0.25">
      <c r="B285" s="27">
        <v>9.0108999999999977</v>
      </c>
      <c r="C285" s="22" t="s">
        <v>67</v>
      </c>
      <c r="D285" s="12" t="s">
        <v>19</v>
      </c>
      <c r="E285" s="5">
        <v>6998.47</v>
      </c>
      <c r="F285" s="46"/>
      <c r="G285" s="46"/>
    </row>
    <row r="286" spans="2:7" ht="15" customHeight="1" x14ac:dyDescent="0.25">
      <c r="B286" s="27">
        <v>9.0109999999999975</v>
      </c>
      <c r="C286" s="22" t="s">
        <v>68</v>
      </c>
      <c r="D286" s="12" t="s">
        <v>19</v>
      </c>
      <c r="E286" s="5">
        <v>13346.419999999998</v>
      </c>
      <c r="F286" s="46"/>
      <c r="G286" s="46"/>
    </row>
    <row r="287" spans="2:7" ht="15" customHeight="1" x14ac:dyDescent="0.25">
      <c r="B287" s="27">
        <v>9.0110999999999972</v>
      </c>
      <c r="C287" s="22" t="s">
        <v>65</v>
      </c>
      <c r="D287" s="12" t="s">
        <v>27</v>
      </c>
      <c r="E287" s="5">
        <v>6467.88</v>
      </c>
      <c r="F287" s="46"/>
      <c r="G287" s="46"/>
    </row>
    <row r="288" spans="2:7" ht="15" customHeight="1" x14ac:dyDescent="0.25">
      <c r="B288" s="27">
        <v>9.011199999999997</v>
      </c>
      <c r="C288" s="22" t="s">
        <v>63</v>
      </c>
      <c r="D288" s="12" t="s">
        <v>19</v>
      </c>
      <c r="E288" s="5">
        <v>5597.5999999999995</v>
      </c>
      <c r="F288" s="46"/>
      <c r="G288" s="46"/>
    </row>
    <row r="289" spans="2:7" ht="15" customHeight="1" x14ac:dyDescent="0.25">
      <c r="B289" s="27">
        <v>9.0112999999999968</v>
      </c>
      <c r="C289" s="22" t="s">
        <v>21</v>
      </c>
      <c r="D289" s="12" t="s">
        <v>19</v>
      </c>
      <c r="E289" s="5">
        <v>31750.309999999994</v>
      </c>
      <c r="F289" s="46"/>
      <c r="G289" s="46"/>
    </row>
    <row r="290" spans="2:7" ht="15" customHeight="1" x14ac:dyDescent="0.25">
      <c r="B290" s="27">
        <v>9.0113999999999965</v>
      </c>
      <c r="C290" s="22" t="s">
        <v>22</v>
      </c>
      <c r="D290" s="12" t="s">
        <v>23</v>
      </c>
      <c r="E290" s="5">
        <v>13423.150000000001</v>
      </c>
      <c r="F290" s="46"/>
      <c r="G290" s="46"/>
    </row>
    <row r="291" spans="2:7" ht="15" customHeight="1" x14ac:dyDescent="0.25">
      <c r="B291" s="27">
        <v>9.0114999999999963</v>
      </c>
      <c r="C291" s="22" t="s">
        <v>80</v>
      </c>
      <c r="D291" s="12" t="s">
        <v>23</v>
      </c>
      <c r="E291" s="5">
        <v>64.19</v>
      </c>
      <c r="F291" s="46"/>
      <c r="G291" s="46"/>
    </row>
    <row r="292" spans="2:7" ht="15" customHeight="1" x14ac:dyDescent="0.25">
      <c r="B292" s="27">
        <v>9.0115999999999961</v>
      </c>
      <c r="C292" s="22" t="s">
        <v>40</v>
      </c>
      <c r="D292" s="12" t="s">
        <v>23</v>
      </c>
      <c r="E292" s="5">
        <v>18022.809999999998</v>
      </c>
      <c r="F292" s="46"/>
      <c r="G292" s="46"/>
    </row>
    <row r="293" spans="2:7" ht="15" customHeight="1" x14ac:dyDescent="0.25">
      <c r="B293" s="27">
        <v>9.0116999999999958</v>
      </c>
      <c r="C293" s="22" t="s">
        <v>41</v>
      </c>
      <c r="D293" s="12" t="s">
        <v>23</v>
      </c>
      <c r="E293" s="5">
        <v>791705.22</v>
      </c>
      <c r="F293" s="46"/>
      <c r="G293" s="46"/>
    </row>
    <row r="294" spans="2:7" ht="15" customHeight="1" x14ac:dyDescent="0.25">
      <c r="B294" s="26">
        <v>9.02</v>
      </c>
      <c r="C294" s="23" t="s">
        <v>84</v>
      </c>
      <c r="D294" s="12"/>
      <c r="E294" s="5"/>
      <c r="F294" s="46"/>
      <c r="G294" s="46"/>
    </row>
    <row r="295" spans="2:7" ht="15" customHeight="1" x14ac:dyDescent="0.25">
      <c r="B295" s="27">
        <v>9.0200999999999993</v>
      </c>
      <c r="C295" s="22" t="s">
        <v>85</v>
      </c>
      <c r="D295" s="12" t="s">
        <v>27</v>
      </c>
      <c r="E295" s="5">
        <v>893.61999999999989</v>
      </c>
      <c r="F295" s="46"/>
      <c r="G295" s="46"/>
    </row>
    <row r="296" spans="2:7" ht="15" customHeight="1" x14ac:dyDescent="0.25">
      <c r="B296" s="27">
        <v>9.0201999999999991</v>
      </c>
      <c r="C296" s="22" t="s">
        <v>141</v>
      </c>
      <c r="D296" s="12" t="s">
        <v>27</v>
      </c>
      <c r="E296" s="5">
        <v>585.35875000000169</v>
      </c>
      <c r="F296" s="46"/>
      <c r="G296" s="46"/>
    </row>
    <row r="297" spans="2:7" ht="15" customHeight="1" x14ac:dyDescent="0.25">
      <c r="B297" s="27">
        <v>9.0202999999999989</v>
      </c>
      <c r="C297" s="22" t="s">
        <v>87</v>
      </c>
      <c r="D297" s="12" t="s">
        <v>19</v>
      </c>
      <c r="E297" s="5">
        <v>114.70000000000002</v>
      </c>
      <c r="F297" s="46"/>
      <c r="G297" s="46"/>
    </row>
    <row r="298" spans="2:7" ht="15" customHeight="1" x14ac:dyDescent="0.25">
      <c r="B298" s="26">
        <v>9.0299999999999994</v>
      </c>
      <c r="C298" s="23" t="s">
        <v>125</v>
      </c>
      <c r="D298" s="12"/>
      <c r="E298" s="5"/>
      <c r="F298" s="46"/>
      <c r="G298" s="46"/>
    </row>
    <row r="299" spans="2:7" ht="15" customHeight="1" x14ac:dyDescent="0.25">
      <c r="B299" s="27">
        <v>9.0300999999999991</v>
      </c>
      <c r="C299" s="22" t="s">
        <v>107</v>
      </c>
      <c r="D299" s="12" t="s">
        <v>27</v>
      </c>
      <c r="E299" s="5">
        <v>42.103999999999907</v>
      </c>
      <c r="F299" s="46"/>
      <c r="G299" s="46"/>
    </row>
    <row r="300" spans="2:7" ht="15" customHeight="1" x14ac:dyDescent="0.25">
      <c r="B300" s="27">
        <v>9.0301999999999989</v>
      </c>
      <c r="C300" s="22" t="s">
        <v>110</v>
      </c>
      <c r="D300" s="12" t="s">
        <v>27</v>
      </c>
      <c r="E300" s="5">
        <v>94.05</v>
      </c>
      <c r="F300" s="46"/>
      <c r="G300" s="46"/>
    </row>
    <row r="301" spans="2:7" ht="15" customHeight="1" x14ac:dyDescent="0.25">
      <c r="B301" s="27">
        <v>9.0302999999999987</v>
      </c>
      <c r="C301" s="22" t="s">
        <v>128</v>
      </c>
      <c r="D301" s="12" t="s">
        <v>19</v>
      </c>
      <c r="E301" s="5">
        <v>193.68</v>
      </c>
      <c r="F301" s="46"/>
      <c r="G301" s="46"/>
    </row>
    <row r="302" spans="2:7" ht="15" customHeight="1" x14ac:dyDescent="0.25">
      <c r="B302" s="27">
        <v>9.0303999999999984</v>
      </c>
      <c r="C302" s="22" t="s">
        <v>176</v>
      </c>
      <c r="D302" s="12" t="s">
        <v>113</v>
      </c>
      <c r="E302" s="5">
        <v>18</v>
      </c>
      <c r="F302" s="46"/>
      <c r="G302" s="46"/>
    </row>
    <row r="303" spans="2:7" ht="15" customHeight="1" x14ac:dyDescent="0.25">
      <c r="B303" s="27">
        <v>9.0304999999999982</v>
      </c>
      <c r="C303" s="22" t="s">
        <v>177</v>
      </c>
      <c r="D303" s="12" t="s">
        <v>113</v>
      </c>
      <c r="E303" s="5">
        <v>54</v>
      </c>
      <c r="F303" s="46"/>
      <c r="G303" s="46"/>
    </row>
    <row r="304" spans="2:7" ht="15" customHeight="1" x14ac:dyDescent="0.25">
      <c r="B304" s="27">
        <v>9.030599999999998</v>
      </c>
      <c r="C304" s="22" t="s">
        <v>88</v>
      </c>
      <c r="D304" s="12" t="s">
        <v>23</v>
      </c>
      <c r="E304" s="5">
        <v>234.84</v>
      </c>
      <c r="F304" s="46"/>
      <c r="G304" s="46"/>
    </row>
    <row r="305" spans="2:7" ht="15" customHeight="1" x14ac:dyDescent="0.25">
      <c r="B305" s="27">
        <v>9.0306999999999977</v>
      </c>
      <c r="C305" s="22" t="s">
        <v>89</v>
      </c>
      <c r="D305" s="12" t="s">
        <v>23</v>
      </c>
      <c r="E305" s="5">
        <v>10404.98</v>
      </c>
      <c r="F305" s="46"/>
      <c r="G305" s="46"/>
    </row>
    <row r="306" spans="2:7" ht="15" customHeight="1" x14ac:dyDescent="0.25">
      <c r="B306" s="18">
        <v>10</v>
      </c>
      <c r="C306" s="19" t="s">
        <v>142</v>
      </c>
      <c r="D306" s="28"/>
      <c r="E306" s="29"/>
      <c r="F306" s="29"/>
      <c r="G306" s="29"/>
    </row>
    <row r="307" spans="2:7" ht="15" customHeight="1" x14ac:dyDescent="0.25">
      <c r="B307" s="73">
        <v>10.01</v>
      </c>
      <c r="C307" s="22" t="s">
        <v>143</v>
      </c>
      <c r="D307" s="12" t="s">
        <v>46</v>
      </c>
      <c r="E307" s="5">
        <v>1</v>
      </c>
      <c r="F307" s="46"/>
      <c r="G307" s="46"/>
    </row>
    <row r="308" spans="2:7" ht="15" customHeight="1" x14ac:dyDescent="0.25">
      <c r="B308" s="73">
        <v>10.02</v>
      </c>
      <c r="C308" s="22" t="s">
        <v>144</v>
      </c>
      <c r="D308" s="12" t="s">
        <v>46</v>
      </c>
      <c r="E308" s="5">
        <v>1</v>
      </c>
      <c r="F308" s="46"/>
      <c r="G308" s="46"/>
    </row>
    <row r="309" spans="2:7" ht="15" customHeight="1" x14ac:dyDescent="0.25">
      <c r="B309" s="73">
        <v>10.029999999999999</v>
      </c>
      <c r="C309" s="22" t="s">
        <v>145</v>
      </c>
      <c r="D309" s="12" t="s">
        <v>46</v>
      </c>
      <c r="E309" s="5">
        <v>1</v>
      </c>
      <c r="F309" s="46"/>
      <c r="G309" s="46"/>
    </row>
    <row r="310" spans="2:7" ht="15" customHeight="1" x14ac:dyDescent="0.25">
      <c r="F310" s="71" t="s">
        <v>231</v>
      </c>
      <c r="G310" s="72">
        <f>SUM(G11:G309)</f>
        <v>0</v>
      </c>
    </row>
  </sheetData>
  <autoFilter ref="B9:E309" xr:uid="{46B3AEFF-6D19-4EFE-AE1C-82D27265E590}"/>
  <mergeCells count="6">
    <mergeCell ref="B6:E6"/>
    <mergeCell ref="B2:B4"/>
    <mergeCell ref="C2:C3"/>
    <mergeCell ref="D2:E2"/>
    <mergeCell ref="D3:E3"/>
    <mergeCell ref="D4:E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57BBA-E886-4DD0-AED2-A4241CBAF86A}">
  <sheetPr>
    <tabColor rgb="FFFFC000"/>
  </sheetPr>
  <dimension ref="A4:C320"/>
  <sheetViews>
    <sheetView topLeftCell="A305" workbookViewId="0">
      <selection activeCell="B320" sqref="B320"/>
    </sheetView>
  </sheetViews>
  <sheetFormatPr baseColWidth="10" defaultColWidth="11.42578125" defaultRowHeight="15" x14ac:dyDescent="0.25"/>
  <cols>
    <col min="1" max="1" width="101" customWidth="1"/>
  </cols>
  <sheetData>
    <row r="4" spans="1:3" x14ac:dyDescent="0.25">
      <c r="A4" s="24" t="s">
        <v>7</v>
      </c>
      <c r="B4" s="8" t="s">
        <v>6</v>
      </c>
      <c r="C4" s="8" t="s">
        <v>8</v>
      </c>
    </row>
    <row r="5" spans="1:3" x14ac:dyDescent="0.25">
      <c r="A5" s="18" t="s">
        <v>10</v>
      </c>
      <c r="B5" s="21">
        <v>1</v>
      </c>
      <c r="C5" s="11"/>
    </row>
    <row r="6" spans="1:3" x14ac:dyDescent="0.25">
      <c r="A6" s="20" t="s">
        <v>11</v>
      </c>
      <c r="B6" s="22">
        <v>1.01</v>
      </c>
      <c r="C6" s="12" t="s">
        <v>12</v>
      </c>
    </row>
    <row r="7" spans="1:3" x14ac:dyDescent="0.25">
      <c r="A7" s="20" t="s">
        <v>13</v>
      </c>
      <c r="B7" s="22">
        <v>1.02</v>
      </c>
      <c r="C7" s="12" t="s">
        <v>12</v>
      </c>
    </row>
    <row r="8" spans="1:3" x14ac:dyDescent="0.25">
      <c r="A8" s="20" t="s">
        <v>14</v>
      </c>
      <c r="B8" s="22">
        <v>1.03</v>
      </c>
      <c r="C8" s="12" t="s">
        <v>12</v>
      </c>
    </row>
    <row r="9" spans="1:3" x14ac:dyDescent="0.25">
      <c r="A9" s="20" t="s">
        <v>15</v>
      </c>
      <c r="B9" s="22">
        <v>1.04</v>
      </c>
      <c r="C9" s="12" t="s">
        <v>16</v>
      </c>
    </row>
    <row r="10" spans="1:3" x14ac:dyDescent="0.25">
      <c r="A10" s="20" t="s">
        <v>17</v>
      </c>
      <c r="B10" s="21">
        <v>1.05</v>
      </c>
      <c r="C10" s="12"/>
    </row>
    <row r="11" spans="1:3" x14ac:dyDescent="0.25">
      <c r="A11" s="25" t="s">
        <v>18</v>
      </c>
      <c r="B11" s="22">
        <v>1.0501</v>
      </c>
      <c r="C11" s="12" t="s">
        <v>19</v>
      </c>
    </row>
    <row r="12" spans="1:3" x14ac:dyDescent="0.25">
      <c r="A12" s="25" t="s">
        <v>20</v>
      </c>
      <c r="B12" s="22">
        <v>1.0502</v>
      </c>
      <c r="C12" s="12" t="s">
        <v>19</v>
      </c>
    </row>
    <row r="13" spans="1:3" x14ac:dyDescent="0.25">
      <c r="A13" s="25" t="s">
        <v>21</v>
      </c>
      <c r="B13" s="22">
        <v>1.0503</v>
      </c>
      <c r="C13" s="12" t="s">
        <v>19</v>
      </c>
    </row>
    <row r="14" spans="1:3" x14ac:dyDescent="0.25">
      <c r="A14" s="25" t="s">
        <v>22</v>
      </c>
      <c r="B14" s="22">
        <v>1.0504</v>
      </c>
      <c r="C14" s="12" t="s">
        <v>23</v>
      </c>
    </row>
    <row r="15" spans="1:3" x14ac:dyDescent="0.25">
      <c r="A15" s="25" t="s">
        <v>24</v>
      </c>
      <c r="B15" s="22">
        <v>1.0505</v>
      </c>
      <c r="C15" s="12" t="s">
        <v>23</v>
      </c>
    </row>
    <row r="16" spans="1:3" x14ac:dyDescent="0.25">
      <c r="A16" s="25" t="s">
        <v>25</v>
      </c>
      <c r="B16" s="22">
        <v>1.0506</v>
      </c>
      <c r="C16" s="12" t="s">
        <v>23</v>
      </c>
    </row>
    <row r="17" spans="1:3" x14ac:dyDescent="0.25">
      <c r="A17" s="25" t="s">
        <v>26</v>
      </c>
      <c r="B17" s="22">
        <v>1.0507</v>
      </c>
      <c r="C17" s="12" t="s">
        <v>27</v>
      </c>
    </row>
    <row r="18" spans="1:3" x14ac:dyDescent="0.25">
      <c r="A18" s="25" t="s">
        <v>28</v>
      </c>
      <c r="B18" s="22">
        <v>1.0508</v>
      </c>
      <c r="C18" s="12" t="s">
        <v>23</v>
      </c>
    </row>
    <row r="19" spans="1:3" x14ac:dyDescent="0.25">
      <c r="A19" s="25" t="s">
        <v>29</v>
      </c>
      <c r="B19" s="22">
        <v>1.0508999999999999</v>
      </c>
      <c r="C19" s="12" t="s">
        <v>23</v>
      </c>
    </row>
    <row r="20" spans="1:3" x14ac:dyDescent="0.25">
      <c r="A20" s="25" t="s">
        <v>30</v>
      </c>
      <c r="B20" s="22">
        <v>1.0509999999999999</v>
      </c>
      <c r="C20" s="12" t="s">
        <v>12</v>
      </c>
    </row>
    <row r="21" spans="1:3" x14ac:dyDescent="0.25">
      <c r="A21" s="20" t="s">
        <v>32</v>
      </c>
      <c r="B21" s="21">
        <v>1.06</v>
      </c>
      <c r="C21" s="12"/>
    </row>
    <row r="22" spans="1:3" x14ac:dyDescent="0.25">
      <c r="A22" s="25" t="s">
        <v>32</v>
      </c>
      <c r="B22" s="22">
        <v>1.0601</v>
      </c>
      <c r="C22" s="12" t="s">
        <v>33</v>
      </c>
    </row>
    <row r="23" spans="1:3" x14ac:dyDescent="0.25">
      <c r="A23" s="25" t="s">
        <v>34</v>
      </c>
      <c r="B23" s="22">
        <v>1.0602</v>
      </c>
      <c r="C23" s="12" t="s">
        <v>16</v>
      </c>
    </row>
    <row r="24" spans="1:3" x14ac:dyDescent="0.25">
      <c r="A24" s="25" t="s">
        <v>35</v>
      </c>
      <c r="B24" s="22">
        <v>1.0603</v>
      </c>
      <c r="C24" s="12" t="s">
        <v>16</v>
      </c>
    </row>
    <row r="25" spans="1:3" x14ac:dyDescent="0.25">
      <c r="A25" s="25" t="s">
        <v>36</v>
      </c>
      <c r="B25" s="22">
        <v>1.0604</v>
      </c>
      <c r="C25" s="12" t="s">
        <v>16</v>
      </c>
    </row>
    <row r="26" spans="1:3" x14ac:dyDescent="0.25">
      <c r="A26" s="25" t="s">
        <v>37</v>
      </c>
      <c r="B26" s="22">
        <v>1.0605</v>
      </c>
      <c r="C26" s="12" t="s">
        <v>16</v>
      </c>
    </row>
    <row r="27" spans="1:3" x14ac:dyDescent="0.25">
      <c r="A27" s="20" t="s">
        <v>38</v>
      </c>
      <c r="B27" s="21">
        <v>1.07</v>
      </c>
      <c r="C27" s="12" t="s">
        <v>12</v>
      </c>
    </row>
    <row r="28" spans="1:3" x14ac:dyDescent="0.25">
      <c r="A28" s="20" t="s">
        <v>39</v>
      </c>
      <c r="B28" s="21">
        <v>1.08</v>
      </c>
      <c r="C28" s="12" t="s">
        <v>19</v>
      </c>
    </row>
    <row r="29" spans="1:3" x14ac:dyDescent="0.25">
      <c r="A29" s="20" t="s">
        <v>44</v>
      </c>
      <c r="B29" s="21">
        <v>1.0900000000000001</v>
      </c>
      <c r="C29" s="12" t="s">
        <v>12</v>
      </c>
    </row>
    <row r="30" spans="1:3" x14ac:dyDescent="0.25">
      <c r="A30" s="20" t="s">
        <v>45</v>
      </c>
      <c r="B30" s="21">
        <v>1.1000000000000001</v>
      </c>
      <c r="C30" s="12" t="s">
        <v>46</v>
      </c>
    </row>
    <row r="31" spans="1:3" x14ac:dyDescent="0.25">
      <c r="A31" s="20" t="s">
        <v>47</v>
      </c>
      <c r="B31" s="21">
        <v>1.1100000000000001</v>
      </c>
      <c r="C31" s="12" t="s">
        <v>46</v>
      </c>
    </row>
    <row r="32" spans="1:3" x14ac:dyDescent="0.25">
      <c r="A32" s="20" t="s">
        <v>48</v>
      </c>
      <c r="B32" s="21">
        <v>1.1200000000000001</v>
      </c>
      <c r="C32" s="12"/>
    </row>
    <row r="33" spans="1:3" x14ac:dyDescent="0.25">
      <c r="A33" s="25" t="s">
        <v>49</v>
      </c>
      <c r="B33" s="22">
        <v>1.1201000000000001</v>
      </c>
      <c r="C33" s="12" t="s">
        <v>27</v>
      </c>
    </row>
    <row r="34" spans="1:3" x14ac:dyDescent="0.25">
      <c r="A34" s="25" t="s">
        <v>50</v>
      </c>
      <c r="B34" s="22">
        <v>1.1202000000000001</v>
      </c>
      <c r="C34" s="12" t="s">
        <v>46</v>
      </c>
    </row>
    <row r="35" spans="1:3" x14ac:dyDescent="0.25">
      <c r="A35" s="25" t="s">
        <v>51</v>
      </c>
      <c r="B35" s="22">
        <v>1.1203000000000001</v>
      </c>
      <c r="C35" s="12" t="s">
        <v>12</v>
      </c>
    </row>
    <row r="36" spans="1:3" x14ac:dyDescent="0.25">
      <c r="A36" s="25" t="s">
        <v>26</v>
      </c>
      <c r="B36" s="22">
        <v>1.1204000000000001</v>
      </c>
      <c r="C36" s="12" t="s">
        <v>27</v>
      </c>
    </row>
    <row r="37" spans="1:3" x14ac:dyDescent="0.25">
      <c r="A37" s="25" t="s">
        <v>28</v>
      </c>
      <c r="B37" s="22">
        <v>1.1205000000000001</v>
      </c>
      <c r="C37" s="12" t="s">
        <v>23</v>
      </c>
    </row>
    <row r="38" spans="1:3" x14ac:dyDescent="0.25">
      <c r="A38" s="20" t="s">
        <v>52</v>
      </c>
      <c r="B38" s="21">
        <v>1.1300000000000001</v>
      </c>
      <c r="C38" s="12" t="s">
        <v>12</v>
      </c>
    </row>
    <row r="39" spans="1:3" x14ac:dyDescent="0.25">
      <c r="A39" s="20" t="s">
        <v>53</v>
      </c>
      <c r="B39" s="21">
        <v>1.1400000000000001</v>
      </c>
      <c r="C39" s="12"/>
    </row>
    <row r="40" spans="1:3" x14ac:dyDescent="0.25">
      <c r="A40" s="25" t="s">
        <v>53</v>
      </c>
      <c r="B40" s="22">
        <v>1.1401000000000001</v>
      </c>
      <c r="C40" s="12" t="s">
        <v>27</v>
      </c>
    </row>
    <row r="41" spans="1:3" x14ac:dyDescent="0.25">
      <c r="A41" s="25" t="s">
        <v>54</v>
      </c>
      <c r="B41" s="22">
        <v>1.1402000000000001</v>
      </c>
      <c r="C41" s="12" t="s">
        <v>19</v>
      </c>
    </row>
    <row r="42" spans="1:3" x14ac:dyDescent="0.25">
      <c r="A42" s="25" t="s">
        <v>26</v>
      </c>
      <c r="B42" s="22">
        <v>1.1403000000000001</v>
      </c>
      <c r="C42" s="12" t="s">
        <v>27</v>
      </c>
    </row>
    <row r="43" spans="1:3" x14ac:dyDescent="0.25">
      <c r="A43" s="25" t="s">
        <v>28</v>
      </c>
      <c r="B43" s="22">
        <v>1.1404000000000001</v>
      </c>
      <c r="C43" s="12" t="s">
        <v>23</v>
      </c>
    </row>
    <row r="44" spans="1:3" x14ac:dyDescent="0.25">
      <c r="A44" s="25" t="s">
        <v>29</v>
      </c>
      <c r="B44" s="22">
        <v>1.1405000000000001</v>
      </c>
      <c r="C44" s="12" t="s">
        <v>23</v>
      </c>
    </row>
    <row r="45" spans="1:3" x14ac:dyDescent="0.25">
      <c r="A45" s="20" t="s">
        <v>55</v>
      </c>
      <c r="B45" s="21">
        <v>1.1500000000000001</v>
      </c>
      <c r="C45" s="12" t="s">
        <v>27</v>
      </c>
    </row>
    <row r="46" spans="1:3" x14ac:dyDescent="0.25">
      <c r="A46" s="18" t="s">
        <v>56</v>
      </c>
      <c r="B46" s="19">
        <v>2</v>
      </c>
      <c r="C46" s="28"/>
    </row>
    <row r="47" spans="1:3" x14ac:dyDescent="0.25">
      <c r="A47" s="26" t="s">
        <v>57</v>
      </c>
      <c r="B47" s="31">
        <v>2.0099999999999998</v>
      </c>
      <c r="C47" s="15"/>
    </row>
    <row r="48" spans="1:3" x14ac:dyDescent="0.25">
      <c r="A48" s="27" t="s">
        <v>26</v>
      </c>
      <c r="B48" s="22">
        <v>2.0101</v>
      </c>
      <c r="C48" s="12" t="s">
        <v>27</v>
      </c>
    </row>
    <row r="49" spans="1:3" x14ac:dyDescent="0.25">
      <c r="A49" s="27" t="s">
        <v>28</v>
      </c>
      <c r="B49" s="22">
        <v>2.0102000000000002</v>
      </c>
      <c r="C49" s="12" t="s">
        <v>23</v>
      </c>
    </row>
    <row r="50" spans="1:3" x14ac:dyDescent="0.25">
      <c r="A50" s="27" t="s">
        <v>29</v>
      </c>
      <c r="B50" s="22">
        <v>2.0103000000000004</v>
      </c>
      <c r="C50" s="12" t="s">
        <v>23</v>
      </c>
    </row>
    <row r="51" spans="1:3" x14ac:dyDescent="0.25">
      <c r="A51" s="27" t="s">
        <v>58</v>
      </c>
      <c r="B51" s="22">
        <v>2.0104000000000006</v>
      </c>
      <c r="C51" s="12" t="s">
        <v>19</v>
      </c>
    </row>
    <row r="52" spans="1:3" x14ac:dyDescent="0.25">
      <c r="A52" s="27" t="s">
        <v>59</v>
      </c>
      <c r="B52" s="22">
        <v>2.0105000000000008</v>
      </c>
      <c r="C52" s="12" t="s">
        <v>19</v>
      </c>
    </row>
    <row r="53" spans="1:3" x14ac:dyDescent="0.25">
      <c r="A53" s="27" t="s">
        <v>79</v>
      </c>
      <c r="B53" s="22">
        <v>2.0106000000000011</v>
      </c>
      <c r="C53" s="12" t="s">
        <v>19</v>
      </c>
    </row>
    <row r="54" spans="1:3" x14ac:dyDescent="0.25">
      <c r="A54" s="27" t="s">
        <v>24</v>
      </c>
      <c r="B54" s="22">
        <v>2.0107000000000013</v>
      </c>
      <c r="C54" s="12" t="s">
        <v>23</v>
      </c>
    </row>
    <row r="55" spans="1:3" x14ac:dyDescent="0.25">
      <c r="A55" s="27" t="s">
        <v>25</v>
      </c>
      <c r="B55" s="22">
        <v>2.0108000000000015</v>
      </c>
      <c r="C55" s="12" t="s">
        <v>23</v>
      </c>
    </row>
    <row r="56" spans="1:3" x14ac:dyDescent="0.25">
      <c r="A56" s="27" t="s">
        <v>61</v>
      </c>
      <c r="B56" s="22">
        <v>2.0109000000000017</v>
      </c>
      <c r="C56" s="12" t="s">
        <v>27</v>
      </c>
    </row>
    <row r="57" spans="1:3" x14ac:dyDescent="0.25">
      <c r="A57" s="27" t="s">
        <v>62</v>
      </c>
      <c r="B57" s="22">
        <v>2.0110000000000019</v>
      </c>
      <c r="C57" s="12" t="s">
        <v>19</v>
      </c>
    </row>
    <row r="58" spans="1:3" x14ac:dyDescent="0.25">
      <c r="A58" s="27" t="s">
        <v>63</v>
      </c>
      <c r="B58" s="22">
        <v>2.0111000000000021</v>
      </c>
      <c r="C58" s="12" t="s">
        <v>19</v>
      </c>
    </row>
    <row r="59" spans="1:3" x14ac:dyDescent="0.25">
      <c r="A59" s="27" t="s">
        <v>64</v>
      </c>
      <c r="B59" s="22">
        <v>2.0112000000000023</v>
      </c>
      <c r="C59" s="12" t="s">
        <v>27</v>
      </c>
    </row>
    <row r="60" spans="1:3" x14ac:dyDescent="0.25">
      <c r="A60" s="27" t="s">
        <v>65</v>
      </c>
      <c r="B60" s="22">
        <v>2.0113000000000025</v>
      </c>
      <c r="C60" s="12" t="s">
        <v>27</v>
      </c>
    </row>
    <row r="61" spans="1:3" x14ac:dyDescent="0.25">
      <c r="A61" s="27" t="s">
        <v>21</v>
      </c>
      <c r="B61" s="22">
        <v>2.0114000000000027</v>
      </c>
      <c r="C61" s="12" t="s">
        <v>19</v>
      </c>
    </row>
    <row r="62" spans="1:3" x14ac:dyDescent="0.25">
      <c r="A62" s="27" t="s">
        <v>22</v>
      </c>
      <c r="B62" s="22">
        <v>2.011500000000003</v>
      </c>
      <c r="C62" s="12" t="s">
        <v>23</v>
      </c>
    </row>
    <row r="63" spans="1:3" x14ac:dyDescent="0.25">
      <c r="A63" s="26" t="s">
        <v>66</v>
      </c>
      <c r="B63" s="23">
        <v>2.0199999999999996</v>
      </c>
      <c r="C63" s="15"/>
    </row>
    <row r="64" spans="1:3" x14ac:dyDescent="0.25">
      <c r="A64" s="27" t="s">
        <v>40</v>
      </c>
      <c r="B64" s="22">
        <v>2.0200999999999998</v>
      </c>
      <c r="C64" s="12" t="s">
        <v>23</v>
      </c>
    </row>
    <row r="65" spans="1:3" x14ac:dyDescent="0.25">
      <c r="A65" s="27" t="s">
        <v>41</v>
      </c>
      <c r="B65" s="22">
        <v>2.0202</v>
      </c>
      <c r="C65" s="12" t="s">
        <v>23</v>
      </c>
    </row>
    <row r="66" spans="1:3" x14ac:dyDescent="0.25">
      <c r="A66" s="27" t="s">
        <v>67</v>
      </c>
      <c r="B66" s="22">
        <v>2.0203000000000002</v>
      </c>
      <c r="C66" s="12" t="s">
        <v>19</v>
      </c>
    </row>
    <row r="67" spans="1:3" x14ac:dyDescent="0.25">
      <c r="A67" s="27" t="s">
        <v>68</v>
      </c>
      <c r="B67" s="22">
        <v>2.0204000000000004</v>
      </c>
      <c r="C67" s="12" t="s">
        <v>19</v>
      </c>
    </row>
    <row r="68" spans="1:3" x14ac:dyDescent="0.25">
      <c r="A68" s="26" t="s">
        <v>69</v>
      </c>
      <c r="B68" s="23">
        <v>2.0299999999999994</v>
      </c>
      <c r="C68" s="15"/>
    </row>
    <row r="69" spans="1:3" x14ac:dyDescent="0.25">
      <c r="A69" s="27" t="s">
        <v>70</v>
      </c>
      <c r="B69" s="22">
        <v>2.0300999999999996</v>
      </c>
      <c r="C69" s="12" t="s">
        <v>19</v>
      </c>
    </row>
    <row r="70" spans="1:3" x14ac:dyDescent="0.25">
      <c r="A70" s="27" t="s">
        <v>71</v>
      </c>
      <c r="B70" s="22">
        <v>2.0301999999999998</v>
      </c>
      <c r="C70" s="12" t="s">
        <v>19</v>
      </c>
    </row>
    <row r="71" spans="1:3" x14ac:dyDescent="0.25">
      <c r="A71" s="27" t="s">
        <v>42</v>
      </c>
      <c r="B71" s="22">
        <v>2.0303</v>
      </c>
      <c r="C71" s="12" t="s">
        <v>23</v>
      </c>
    </row>
    <row r="72" spans="1:3" x14ac:dyDescent="0.25">
      <c r="A72" s="27" t="s">
        <v>43</v>
      </c>
      <c r="B72" s="22">
        <v>2.0304000000000002</v>
      </c>
      <c r="C72" s="12" t="s">
        <v>23</v>
      </c>
    </row>
    <row r="73" spans="1:3" x14ac:dyDescent="0.25">
      <c r="A73" s="18" t="s">
        <v>72</v>
      </c>
      <c r="B73" s="19">
        <v>3</v>
      </c>
      <c r="C73" s="28"/>
    </row>
    <row r="74" spans="1:3" x14ac:dyDescent="0.25">
      <c r="A74" s="26" t="s">
        <v>73</v>
      </c>
      <c r="B74" s="23">
        <v>3.01</v>
      </c>
      <c r="C74" s="15"/>
    </row>
    <row r="75" spans="1:3" x14ac:dyDescent="0.25">
      <c r="A75" s="27" t="s">
        <v>26</v>
      </c>
      <c r="B75" s="22">
        <v>3.0101</v>
      </c>
      <c r="C75" s="12" t="s">
        <v>27</v>
      </c>
    </row>
    <row r="76" spans="1:3" x14ac:dyDescent="0.25">
      <c r="A76" s="27" t="s">
        <v>28</v>
      </c>
      <c r="B76" s="22">
        <v>3.0102000000000002</v>
      </c>
      <c r="C76" s="12" t="s">
        <v>23</v>
      </c>
    </row>
    <row r="77" spans="1:3" x14ac:dyDescent="0.25">
      <c r="A77" s="27" t="s">
        <v>29</v>
      </c>
      <c r="B77" s="22">
        <v>3.0103000000000004</v>
      </c>
      <c r="C77" s="12" t="s">
        <v>23</v>
      </c>
    </row>
    <row r="78" spans="1:3" x14ac:dyDescent="0.25">
      <c r="A78" s="27" t="s">
        <v>58</v>
      </c>
      <c r="B78" s="22">
        <v>3.0104000000000006</v>
      </c>
      <c r="C78" s="12" t="s">
        <v>19</v>
      </c>
    </row>
    <row r="79" spans="1:3" x14ac:dyDescent="0.25">
      <c r="A79" s="27" t="s">
        <v>59</v>
      </c>
      <c r="B79" s="22">
        <v>3.0105000000000008</v>
      </c>
      <c r="C79" s="12" t="s">
        <v>19</v>
      </c>
    </row>
    <row r="80" spans="1:3" x14ac:dyDescent="0.25">
      <c r="A80" s="27" t="s">
        <v>79</v>
      </c>
      <c r="B80" s="22">
        <v>3.0106000000000011</v>
      </c>
      <c r="C80" s="12" t="s">
        <v>19</v>
      </c>
    </row>
    <row r="81" spans="1:3" x14ac:dyDescent="0.25">
      <c r="A81" s="27" t="s">
        <v>24</v>
      </c>
      <c r="B81" s="22">
        <v>3.0107000000000013</v>
      </c>
      <c r="C81" s="12" t="s">
        <v>23</v>
      </c>
    </row>
    <row r="82" spans="1:3" x14ac:dyDescent="0.25">
      <c r="A82" s="27" t="s">
        <v>25</v>
      </c>
      <c r="B82" s="22">
        <v>3.0108000000000015</v>
      </c>
      <c r="C82" s="12" t="s">
        <v>23</v>
      </c>
    </row>
    <row r="83" spans="1:3" x14ac:dyDescent="0.25">
      <c r="A83" s="27" t="s">
        <v>61</v>
      </c>
      <c r="B83" s="22">
        <v>3.0109000000000017</v>
      </c>
      <c r="C83" s="12" t="s">
        <v>27</v>
      </c>
    </row>
    <row r="84" spans="1:3" x14ac:dyDescent="0.25">
      <c r="A84" s="27" t="s">
        <v>62</v>
      </c>
      <c r="B84" s="22">
        <v>3.0110000000000019</v>
      </c>
      <c r="C84" s="12" t="s">
        <v>19</v>
      </c>
    </row>
    <row r="85" spans="1:3" x14ac:dyDescent="0.25">
      <c r="A85" s="27" t="s">
        <v>63</v>
      </c>
      <c r="B85" s="22">
        <v>3.0111000000000021</v>
      </c>
      <c r="C85" s="12" t="s">
        <v>19</v>
      </c>
    </row>
    <row r="86" spans="1:3" x14ac:dyDescent="0.25">
      <c r="A86" s="27" t="s">
        <v>64</v>
      </c>
      <c r="B86" s="22">
        <v>3.0112000000000023</v>
      </c>
      <c r="C86" s="12" t="s">
        <v>27</v>
      </c>
    </row>
    <row r="87" spans="1:3" x14ac:dyDescent="0.25">
      <c r="A87" s="27" t="s">
        <v>65</v>
      </c>
      <c r="B87" s="22">
        <v>3.0113000000000025</v>
      </c>
      <c r="C87" s="12" t="s">
        <v>27</v>
      </c>
    </row>
    <row r="88" spans="1:3" x14ac:dyDescent="0.25">
      <c r="A88" s="27" t="s">
        <v>21</v>
      </c>
      <c r="B88" s="22">
        <v>3.0114000000000027</v>
      </c>
      <c r="C88" s="12" t="s">
        <v>19</v>
      </c>
    </row>
    <row r="89" spans="1:3" x14ac:dyDescent="0.25">
      <c r="A89" s="27" t="s">
        <v>22</v>
      </c>
      <c r="B89" s="22">
        <v>3.011500000000003</v>
      </c>
      <c r="C89" s="12" t="s">
        <v>23</v>
      </c>
    </row>
    <row r="90" spans="1:3" x14ac:dyDescent="0.25">
      <c r="A90" s="26" t="s">
        <v>74</v>
      </c>
      <c r="B90" s="23">
        <v>3.0199999999999996</v>
      </c>
      <c r="C90" s="15"/>
    </row>
    <row r="91" spans="1:3" x14ac:dyDescent="0.25">
      <c r="A91" s="27" t="s">
        <v>40</v>
      </c>
      <c r="B91" s="22">
        <v>3.0200999999999998</v>
      </c>
      <c r="C91" s="12" t="s">
        <v>23</v>
      </c>
    </row>
    <row r="92" spans="1:3" x14ac:dyDescent="0.25">
      <c r="A92" s="27" t="s">
        <v>41</v>
      </c>
      <c r="B92" s="22">
        <v>3.0202</v>
      </c>
      <c r="C92" s="12" t="s">
        <v>23</v>
      </c>
    </row>
    <row r="93" spans="1:3" x14ac:dyDescent="0.25">
      <c r="A93" s="27" t="s">
        <v>67</v>
      </c>
      <c r="B93" s="22">
        <v>3.0203000000000002</v>
      </c>
      <c r="C93" s="12" t="s">
        <v>19</v>
      </c>
    </row>
    <row r="94" spans="1:3" x14ac:dyDescent="0.25">
      <c r="A94" s="27" t="s">
        <v>68</v>
      </c>
      <c r="B94" s="22">
        <v>3.0204000000000004</v>
      </c>
      <c r="C94" s="12" t="s">
        <v>19</v>
      </c>
    </row>
    <row r="95" spans="1:3" x14ac:dyDescent="0.25">
      <c r="A95" s="26" t="s">
        <v>75</v>
      </c>
      <c r="B95" s="23">
        <v>3.0299999999999994</v>
      </c>
      <c r="C95" s="15"/>
    </row>
    <row r="96" spans="1:3" x14ac:dyDescent="0.25">
      <c r="A96" s="27" t="s">
        <v>70</v>
      </c>
      <c r="B96" s="22">
        <v>3.0300999999999996</v>
      </c>
      <c r="C96" s="12" t="s">
        <v>19</v>
      </c>
    </row>
    <row r="97" spans="1:3" x14ac:dyDescent="0.25">
      <c r="A97" s="27" t="s">
        <v>71</v>
      </c>
      <c r="B97" s="22">
        <v>3.0301999999999998</v>
      </c>
      <c r="C97" s="12" t="s">
        <v>19</v>
      </c>
    </row>
    <row r="98" spans="1:3" x14ac:dyDescent="0.25">
      <c r="A98" s="27" t="s">
        <v>42</v>
      </c>
      <c r="B98" s="22">
        <v>3.0303</v>
      </c>
      <c r="C98" s="12" t="s">
        <v>23</v>
      </c>
    </row>
    <row r="99" spans="1:3" x14ac:dyDescent="0.25">
      <c r="A99" s="27" t="s">
        <v>43</v>
      </c>
      <c r="B99" s="22">
        <v>3.0304000000000002</v>
      </c>
      <c r="C99" s="12" t="s">
        <v>23</v>
      </c>
    </row>
    <row r="100" spans="1:3" x14ac:dyDescent="0.25">
      <c r="A100" s="18" t="s">
        <v>77</v>
      </c>
      <c r="B100" s="19">
        <v>4</v>
      </c>
      <c r="C100" s="28"/>
    </row>
    <row r="101" spans="1:3" x14ac:dyDescent="0.25">
      <c r="A101" s="26" t="s">
        <v>78</v>
      </c>
      <c r="B101" s="23">
        <v>4.01</v>
      </c>
      <c r="C101" s="15"/>
    </row>
    <row r="102" spans="1:3" x14ac:dyDescent="0.25">
      <c r="A102" s="27" t="s">
        <v>58</v>
      </c>
      <c r="B102" s="22">
        <v>4.0100999999999996</v>
      </c>
      <c r="C102" s="12" t="s">
        <v>19</v>
      </c>
    </row>
    <row r="103" spans="1:3" x14ac:dyDescent="0.25">
      <c r="A103" s="27" t="s">
        <v>59</v>
      </c>
      <c r="B103" s="22">
        <v>4.0101999999999993</v>
      </c>
      <c r="C103" s="12" t="s">
        <v>19</v>
      </c>
    </row>
    <row r="104" spans="1:3" x14ac:dyDescent="0.25">
      <c r="A104" s="27" t="s">
        <v>79</v>
      </c>
      <c r="B104" s="22">
        <v>4.0102999999999991</v>
      </c>
      <c r="C104" s="12" t="s">
        <v>19</v>
      </c>
    </row>
    <row r="105" spans="1:3" x14ac:dyDescent="0.25">
      <c r="A105" s="27" t="s">
        <v>24</v>
      </c>
      <c r="B105" s="22">
        <v>4.0103999999999989</v>
      </c>
      <c r="C105" s="12" t="s">
        <v>23</v>
      </c>
    </row>
    <row r="106" spans="1:3" x14ac:dyDescent="0.25">
      <c r="A106" s="27" t="s">
        <v>25</v>
      </c>
      <c r="B106" s="22">
        <v>4.0104999999999986</v>
      </c>
      <c r="C106" s="12" t="s">
        <v>23</v>
      </c>
    </row>
    <row r="107" spans="1:3" x14ac:dyDescent="0.25">
      <c r="A107" s="27" t="s">
        <v>61</v>
      </c>
      <c r="B107" s="22">
        <v>4.0105999999999984</v>
      </c>
      <c r="C107" s="12" t="s">
        <v>27</v>
      </c>
    </row>
    <row r="108" spans="1:3" x14ac:dyDescent="0.25">
      <c r="A108" s="27" t="s">
        <v>62</v>
      </c>
      <c r="B108" s="22">
        <v>4.0106999999999982</v>
      </c>
      <c r="C108" s="12" t="s">
        <v>19</v>
      </c>
    </row>
    <row r="109" spans="1:3" x14ac:dyDescent="0.25">
      <c r="A109" s="27" t="s">
        <v>63</v>
      </c>
      <c r="B109" s="22">
        <v>4.0107999999999979</v>
      </c>
      <c r="C109" s="12" t="s">
        <v>19</v>
      </c>
    </row>
    <row r="110" spans="1:3" x14ac:dyDescent="0.25">
      <c r="A110" s="27" t="s">
        <v>64</v>
      </c>
      <c r="B110" s="22">
        <v>4.0108999999999977</v>
      </c>
      <c r="C110" s="12" t="s">
        <v>27</v>
      </c>
    </row>
    <row r="111" spans="1:3" x14ac:dyDescent="0.25">
      <c r="A111" s="27" t="s">
        <v>65</v>
      </c>
      <c r="B111" s="22">
        <v>4.0109999999999975</v>
      </c>
      <c r="C111" s="12" t="s">
        <v>27</v>
      </c>
    </row>
    <row r="112" spans="1:3" x14ac:dyDescent="0.25">
      <c r="A112" s="27" t="s">
        <v>21</v>
      </c>
      <c r="B112" s="22">
        <v>4.0110999999999972</v>
      </c>
      <c r="C112" s="12" t="s">
        <v>19</v>
      </c>
    </row>
    <row r="113" spans="1:3" x14ac:dyDescent="0.25">
      <c r="A113" s="27" t="s">
        <v>22</v>
      </c>
      <c r="B113" s="22">
        <v>4.011199999999997</v>
      </c>
      <c r="C113" s="12" t="s">
        <v>23</v>
      </c>
    </row>
    <row r="114" spans="1:3" x14ac:dyDescent="0.25">
      <c r="A114" s="27" t="s">
        <v>80</v>
      </c>
      <c r="B114" s="22">
        <v>4.0112999999999968</v>
      </c>
      <c r="C114" s="12" t="s">
        <v>23</v>
      </c>
    </row>
    <row r="115" spans="1:3" x14ac:dyDescent="0.25">
      <c r="A115" s="26" t="s">
        <v>81</v>
      </c>
      <c r="B115" s="23">
        <v>4.0199999999999996</v>
      </c>
      <c r="C115" s="15"/>
    </row>
    <row r="116" spans="1:3" x14ac:dyDescent="0.25">
      <c r="A116" s="27" t="s">
        <v>40</v>
      </c>
      <c r="B116" s="22">
        <v>4.0200999999999993</v>
      </c>
      <c r="C116" s="12" t="s">
        <v>23</v>
      </c>
    </row>
    <row r="117" spans="1:3" x14ac:dyDescent="0.25">
      <c r="A117" s="27" t="s">
        <v>41</v>
      </c>
      <c r="B117" s="22">
        <v>4.0201999999999991</v>
      </c>
      <c r="C117" s="12" t="s">
        <v>23</v>
      </c>
    </row>
    <row r="118" spans="1:3" x14ac:dyDescent="0.25">
      <c r="A118" s="27" t="s">
        <v>67</v>
      </c>
      <c r="B118" s="22">
        <v>4.0202999999999989</v>
      </c>
      <c r="C118" s="12" t="s">
        <v>19</v>
      </c>
    </row>
    <row r="119" spans="1:3" x14ac:dyDescent="0.25">
      <c r="A119" s="27" t="s">
        <v>68</v>
      </c>
      <c r="B119" s="22">
        <v>4.0203999999999986</v>
      </c>
      <c r="C119" s="12" t="s">
        <v>19</v>
      </c>
    </row>
    <row r="120" spans="1:3" x14ac:dyDescent="0.25">
      <c r="A120" s="26" t="s">
        <v>82</v>
      </c>
      <c r="B120" s="23">
        <v>4.0299999999999994</v>
      </c>
      <c r="C120" s="15"/>
    </row>
    <row r="121" spans="1:3" x14ac:dyDescent="0.25">
      <c r="A121" s="27" t="s">
        <v>70</v>
      </c>
      <c r="B121" s="22">
        <v>4.0300999999999991</v>
      </c>
      <c r="C121" s="12" t="s">
        <v>19</v>
      </c>
    </row>
    <row r="122" spans="1:3" x14ac:dyDescent="0.25">
      <c r="A122" s="27" t="s">
        <v>83</v>
      </c>
      <c r="B122" s="22">
        <v>4.0301999999999989</v>
      </c>
      <c r="C122" s="12" t="s">
        <v>19</v>
      </c>
    </row>
    <row r="123" spans="1:3" x14ac:dyDescent="0.25">
      <c r="A123" s="27" t="s">
        <v>71</v>
      </c>
      <c r="B123" s="22">
        <v>4.0302999999999987</v>
      </c>
      <c r="C123" s="12" t="s">
        <v>19</v>
      </c>
    </row>
    <row r="124" spans="1:3" x14ac:dyDescent="0.25">
      <c r="A124" s="27" t="s">
        <v>42</v>
      </c>
      <c r="B124" s="22">
        <v>4.0303999999999984</v>
      </c>
      <c r="C124" s="12" t="s">
        <v>23</v>
      </c>
    </row>
    <row r="125" spans="1:3" x14ac:dyDescent="0.25">
      <c r="A125" s="27" t="s">
        <v>43</v>
      </c>
      <c r="B125" s="22">
        <v>4.0304999999999982</v>
      </c>
      <c r="C125" s="12" t="s">
        <v>23</v>
      </c>
    </row>
    <row r="126" spans="1:3" x14ac:dyDescent="0.25">
      <c r="A126" s="26" t="s">
        <v>84</v>
      </c>
      <c r="B126" s="23">
        <v>4.0399999999999991</v>
      </c>
      <c r="C126" s="15"/>
    </row>
    <row r="127" spans="1:3" x14ac:dyDescent="0.25">
      <c r="A127" s="27" t="s">
        <v>85</v>
      </c>
      <c r="B127" s="22">
        <v>4.0400999999999989</v>
      </c>
      <c r="C127" s="12" t="s">
        <v>27</v>
      </c>
    </row>
    <row r="128" spans="1:3" x14ac:dyDescent="0.25">
      <c r="A128" s="27" t="s">
        <v>86</v>
      </c>
      <c r="B128" s="22">
        <v>4.0401999999999987</v>
      </c>
      <c r="C128" s="12" t="s">
        <v>27</v>
      </c>
    </row>
    <row r="129" spans="1:3" x14ac:dyDescent="0.25">
      <c r="A129" s="27" t="s">
        <v>87</v>
      </c>
      <c r="B129" s="22">
        <v>4.0402999999999984</v>
      </c>
      <c r="C129" s="12" t="s">
        <v>19</v>
      </c>
    </row>
    <row r="130" spans="1:3" x14ac:dyDescent="0.25">
      <c r="A130" s="27" t="s">
        <v>88</v>
      </c>
      <c r="B130" s="22">
        <v>4.0403999999999982</v>
      </c>
      <c r="C130" s="12" t="s">
        <v>23</v>
      </c>
    </row>
    <row r="131" spans="1:3" x14ac:dyDescent="0.25">
      <c r="A131" s="27" t="s">
        <v>89</v>
      </c>
      <c r="B131" s="22">
        <v>4.040499999999998</v>
      </c>
      <c r="C131" s="12" t="s">
        <v>23</v>
      </c>
    </row>
    <row r="132" spans="1:3" x14ac:dyDescent="0.25">
      <c r="A132" s="26" t="s">
        <v>90</v>
      </c>
      <c r="B132" s="23">
        <v>4.0499999999999989</v>
      </c>
      <c r="C132" s="12"/>
    </row>
    <row r="133" spans="1:3" x14ac:dyDescent="0.25">
      <c r="A133" s="27" t="s">
        <v>91</v>
      </c>
      <c r="B133" s="22">
        <v>4.0500999999999987</v>
      </c>
      <c r="C133" s="12" t="s">
        <v>19</v>
      </c>
    </row>
    <row r="134" spans="1:3" x14ac:dyDescent="0.25">
      <c r="A134" s="27" t="s">
        <v>175</v>
      </c>
      <c r="B134" s="22">
        <v>4.0501999999999985</v>
      </c>
      <c r="C134" s="12" t="s">
        <v>19</v>
      </c>
    </row>
    <row r="135" spans="1:3" x14ac:dyDescent="0.25">
      <c r="A135" s="27" t="s">
        <v>92</v>
      </c>
      <c r="B135" s="22">
        <v>4.0502999999999982</v>
      </c>
      <c r="C135" s="12" t="s">
        <v>93</v>
      </c>
    </row>
    <row r="136" spans="1:3" x14ac:dyDescent="0.25">
      <c r="A136" s="27" t="s">
        <v>94</v>
      </c>
      <c r="B136" s="22">
        <v>4.050399999999998</v>
      </c>
      <c r="C136" s="12" t="s">
        <v>93</v>
      </c>
    </row>
    <row r="137" spans="1:3" x14ac:dyDescent="0.25">
      <c r="A137" s="27" t="s">
        <v>95</v>
      </c>
      <c r="B137" s="22">
        <v>4.0504999999999978</v>
      </c>
      <c r="C137" s="12" t="s">
        <v>93</v>
      </c>
    </row>
    <row r="138" spans="1:3" x14ac:dyDescent="0.25">
      <c r="A138" s="27" t="s">
        <v>85</v>
      </c>
      <c r="B138" s="22">
        <v>4.0505999999999975</v>
      </c>
      <c r="C138" s="12" t="s">
        <v>27</v>
      </c>
    </row>
    <row r="139" spans="1:3" x14ac:dyDescent="0.25">
      <c r="A139" s="27" t="s">
        <v>96</v>
      </c>
      <c r="B139" s="22">
        <v>4.0506999999999973</v>
      </c>
      <c r="C139" s="12" t="s">
        <v>23</v>
      </c>
    </row>
    <row r="140" spans="1:3" x14ac:dyDescent="0.25">
      <c r="A140" s="27" t="s">
        <v>97</v>
      </c>
      <c r="B140" s="22">
        <v>4.0507999999999971</v>
      </c>
      <c r="C140" s="12" t="s">
        <v>23</v>
      </c>
    </row>
    <row r="141" spans="1:3" x14ac:dyDescent="0.25">
      <c r="A141" s="27" t="s">
        <v>40</v>
      </c>
      <c r="B141" s="22">
        <v>4.0508999999999968</v>
      </c>
      <c r="C141" s="12" t="s">
        <v>23</v>
      </c>
    </row>
    <row r="142" spans="1:3" x14ac:dyDescent="0.25">
      <c r="A142" s="27" t="s">
        <v>41</v>
      </c>
      <c r="B142" s="22">
        <v>4.0509999999999966</v>
      </c>
      <c r="C142" s="12" t="s">
        <v>23</v>
      </c>
    </row>
    <row r="143" spans="1:3" x14ac:dyDescent="0.25">
      <c r="A143" s="18" t="s">
        <v>98</v>
      </c>
      <c r="B143" s="19">
        <v>5</v>
      </c>
      <c r="C143" s="28"/>
    </row>
    <row r="144" spans="1:3" x14ac:dyDescent="0.25">
      <c r="A144" s="26" t="s">
        <v>99</v>
      </c>
      <c r="B144" s="23">
        <v>5.01</v>
      </c>
      <c r="C144" s="15"/>
    </row>
    <row r="145" spans="1:3" x14ac:dyDescent="0.25">
      <c r="A145" s="27" t="s">
        <v>26</v>
      </c>
      <c r="B145" s="22">
        <v>5.0100999999999996</v>
      </c>
      <c r="C145" s="12" t="s">
        <v>27</v>
      </c>
    </row>
    <row r="146" spans="1:3" x14ac:dyDescent="0.25">
      <c r="A146" s="27" t="s">
        <v>28</v>
      </c>
      <c r="B146" s="22">
        <v>5.0101999999999993</v>
      </c>
      <c r="C146" s="12" t="s">
        <v>23</v>
      </c>
    </row>
    <row r="147" spans="1:3" x14ac:dyDescent="0.25">
      <c r="A147" s="27" t="s">
        <v>29</v>
      </c>
      <c r="B147" s="22">
        <v>5.0102999999999991</v>
      </c>
      <c r="C147" s="12" t="s">
        <v>23</v>
      </c>
    </row>
    <row r="148" spans="1:3" x14ac:dyDescent="0.25">
      <c r="A148" s="27" t="s">
        <v>58</v>
      </c>
      <c r="B148" s="22">
        <v>5.0103999999999989</v>
      </c>
      <c r="C148" s="12" t="s">
        <v>19</v>
      </c>
    </row>
    <row r="149" spans="1:3" x14ac:dyDescent="0.25">
      <c r="A149" s="27" t="s">
        <v>59</v>
      </c>
      <c r="B149" s="22">
        <v>5.0104999999999986</v>
      </c>
      <c r="C149" s="12" t="s">
        <v>19</v>
      </c>
    </row>
    <row r="150" spans="1:3" x14ac:dyDescent="0.25">
      <c r="A150" s="27" t="s">
        <v>79</v>
      </c>
      <c r="B150" s="22">
        <v>5.0105999999999984</v>
      </c>
      <c r="C150" s="12" t="s">
        <v>19</v>
      </c>
    </row>
    <row r="151" spans="1:3" x14ac:dyDescent="0.25">
      <c r="A151" s="27" t="s">
        <v>24</v>
      </c>
      <c r="B151" s="22">
        <v>5.0106999999999982</v>
      </c>
      <c r="C151" s="12" t="s">
        <v>23</v>
      </c>
    </row>
    <row r="152" spans="1:3" x14ac:dyDescent="0.25">
      <c r="A152" s="27" t="s">
        <v>25</v>
      </c>
      <c r="B152" s="22">
        <v>5.0107999999999979</v>
      </c>
      <c r="C152" s="12" t="s">
        <v>23</v>
      </c>
    </row>
    <row r="153" spans="1:3" x14ac:dyDescent="0.25">
      <c r="A153" s="27" t="s">
        <v>61</v>
      </c>
      <c r="B153" s="22">
        <v>5.0108999999999977</v>
      </c>
      <c r="C153" s="12" t="s">
        <v>27</v>
      </c>
    </row>
    <row r="154" spans="1:3" x14ac:dyDescent="0.25">
      <c r="A154" s="27" t="s">
        <v>62</v>
      </c>
      <c r="B154" s="22">
        <v>5.0109999999999975</v>
      </c>
      <c r="C154" s="12" t="s">
        <v>19</v>
      </c>
    </row>
    <row r="155" spans="1:3" x14ac:dyDescent="0.25">
      <c r="A155" s="27" t="s">
        <v>63</v>
      </c>
      <c r="B155" s="22">
        <v>5.0110999999999972</v>
      </c>
      <c r="C155" s="12" t="s">
        <v>19</v>
      </c>
    </row>
    <row r="156" spans="1:3" x14ac:dyDescent="0.25">
      <c r="A156" s="27" t="s">
        <v>64</v>
      </c>
      <c r="B156" s="22">
        <v>5.011199999999997</v>
      </c>
      <c r="C156" s="12" t="s">
        <v>27</v>
      </c>
    </row>
    <row r="157" spans="1:3" x14ac:dyDescent="0.25">
      <c r="A157" s="27" t="s">
        <v>85</v>
      </c>
      <c r="B157" s="22">
        <v>5.0112999999999968</v>
      </c>
      <c r="C157" s="12" t="s">
        <v>27</v>
      </c>
    </row>
    <row r="158" spans="1:3" x14ac:dyDescent="0.25">
      <c r="A158" s="27" t="s">
        <v>65</v>
      </c>
      <c r="B158" s="22">
        <v>5.0113999999999965</v>
      </c>
      <c r="C158" s="12" t="s">
        <v>27</v>
      </c>
    </row>
    <row r="159" spans="1:3" x14ac:dyDescent="0.25">
      <c r="A159" s="27" t="s">
        <v>21</v>
      </c>
      <c r="B159" s="22">
        <v>5.0114999999999963</v>
      </c>
      <c r="C159" s="12" t="s">
        <v>19</v>
      </c>
    </row>
    <row r="160" spans="1:3" x14ac:dyDescent="0.25">
      <c r="A160" s="27" t="s">
        <v>22</v>
      </c>
      <c r="B160" s="22">
        <v>5.0115999999999961</v>
      </c>
      <c r="C160" s="12" t="s">
        <v>23</v>
      </c>
    </row>
    <row r="161" spans="1:3" x14ac:dyDescent="0.25">
      <c r="A161" s="26" t="s">
        <v>100</v>
      </c>
      <c r="B161" s="23">
        <v>5.0199999999999996</v>
      </c>
      <c r="C161" s="15"/>
    </row>
    <row r="162" spans="1:3" x14ac:dyDescent="0.25">
      <c r="A162" s="27" t="s">
        <v>40</v>
      </c>
      <c r="B162" s="22">
        <v>5.0200999999999993</v>
      </c>
      <c r="C162" s="12" t="s">
        <v>23</v>
      </c>
    </row>
    <row r="163" spans="1:3" x14ac:dyDescent="0.25">
      <c r="A163" s="27" t="s">
        <v>41</v>
      </c>
      <c r="B163" s="22">
        <v>5.0201999999999991</v>
      </c>
      <c r="C163" s="12" t="s">
        <v>23</v>
      </c>
    </row>
    <row r="164" spans="1:3" x14ac:dyDescent="0.25">
      <c r="A164" s="27" t="s">
        <v>67</v>
      </c>
      <c r="B164" s="22">
        <v>5.0202999999999989</v>
      </c>
      <c r="C164" s="12" t="s">
        <v>19</v>
      </c>
    </row>
    <row r="165" spans="1:3" x14ac:dyDescent="0.25">
      <c r="A165" s="27" t="s">
        <v>68</v>
      </c>
      <c r="B165" s="22">
        <v>5.0203999999999986</v>
      </c>
      <c r="C165" s="12" t="s">
        <v>19</v>
      </c>
    </row>
    <row r="166" spans="1:3" x14ac:dyDescent="0.25">
      <c r="A166" s="26" t="s">
        <v>101</v>
      </c>
      <c r="B166" s="23">
        <v>5.0299999999999994</v>
      </c>
      <c r="C166" s="15"/>
    </row>
    <row r="167" spans="1:3" x14ac:dyDescent="0.25">
      <c r="A167" s="27" t="s">
        <v>70</v>
      </c>
      <c r="B167" s="22">
        <v>5.0300999999999991</v>
      </c>
      <c r="C167" s="12" t="s">
        <v>19</v>
      </c>
    </row>
    <row r="168" spans="1:3" x14ac:dyDescent="0.25">
      <c r="A168" s="27" t="s">
        <v>71</v>
      </c>
      <c r="B168" s="22">
        <v>5.0301999999999989</v>
      </c>
      <c r="C168" s="12" t="s">
        <v>19</v>
      </c>
    </row>
    <row r="169" spans="1:3" x14ac:dyDescent="0.25">
      <c r="A169" s="27" t="s">
        <v>42</v>
      </c>
      <c r="B169" s="22">
        <v>5.0302999999999987</v>
      </c>
      <c r="C169" s="12" t="s">
        <v>23</v>
      </c>
    </row>
    <row r="170" spans="1:3" x14ac:dyDescent="0.25">
      <c r="A170" s="27" t="s">
        <v>43</v>
      </c>
      <c r="B170" s="22">
        <v>5.0303999999999984</v>
      </c>
      <c r="C170" s="12" t="s">
        <v>23</v>
      </c>
    </row>
    <row r="171" spans="1:3" x14ac:dyDescent="0.25">
      <c r="A171" s="26" t="s">
        <v>102</v>
      </c>
      <c r="B171" s="23">
        <v>5.0399999999999991</v>
      </c>
      <c r="C171" s="12"/>
    </row>
    <row r="172" spans="1:3" x14ac:dyDescent="0.25">
      <c r="A172" s="27" t="s">
        <v>103</v>
      </c>
      <c r="B172" s="22">
        <v>5.0400999999999989</v>
      </c>
      <c r="C172" s="12" t="s">
        <v>93</v>
      </c>
    </row>
    <row r="173" spans="1:3" x14ac:dyDescent="0.25">
      <c r="A173" s="27" t="s">
        <v>104</v>
      </c>
      <c r="B173" s="22">
        <v>5.0401999999999987</v>
      </c>
      <c r="C173" s="12" t="s">
        <v>93</v>
      </c>
    </row>
    <row r="174" spans="1:3" x14ac:dyDescent="0.25">
      <c r="A174" s="27" t="s">
        <v>96</v>
      </c>
      <c r="B174" s="22">
        <v>5.0402999999999984</v>
      </c>
      <c r="C174" s="12" t="s">
        <v>23</v>
      </c>
    </row>
    <row r="175" spans="1:3" x14ac:dyDescent="0.25">
      <c r="A175" s="27" t="s">
        <v>97</v>
      </c>
      <c r="B175" s="22">
        <v>5.0403999999999982</v>
      </c>
      <c r="C175" s="12" t="s">
        <v>23</v>
      </c>
    </row>
    <row r="176" spans="1:3" x14ac:dyDescent="0.25">
      <c r="A176" s="26" t="s">
        <v>105</v>
      </c>
      <c r="B176" s="23">
        <v>5.0499999999999989</v>
      </c>
      <c r="C176" s="12"/>
    </row>
    <row r="177" spans="1:3" x14ac:dyDescent="0.25">
      <c r="A177" s="27" t="s">
        <v>106</v>
      </c>
      <c r="B177" s="22">
        <v>5.0500999999999987</v>
      </c>
      <c r="C177" s="12" t="s">
        <v>27</v>
      </c>
    </row>
    <row r="178" spans="1:3" x14ac:dyDescent="0.25">
      <c r="A178" s="27" t="s">
        <v>107</v>
      </c>
      <c r="B178" s="22">
        <v>5.0501999999999985</v>
      </c>
      <c r="C178" s="12" t="s">
        <v>27</v>
      </c>
    </row>
    <row r="179" spans="1:3" x14ac:dyDescent="0.25">
      <c r="A179" s="27" t="s">
        <v>108</v>
      </c>
      <c r="B179" s="22">
        <v>5.0502999999999982</v>
      </c>
      <c r="C179" s="12" t="s">
        <v>109</v>
      </c>
    </row>
    <row r="180" spans="1:3" x14ac:dyDescent="0.25">
      <c r="A180" s="27" t="s">
        <v>110</v>
      </c>
      <c r="B180" s="22">
        <v>5.050399999999998</v>
      </c>
      <c r="C180" s="12" t="s">
        <v>19</v>
      </c>
    </row>
    <row r="181" spans="1:3" x14ac:dyDescent="0.25">
      <c r="A181" s="27" t="s">
        <v>88</v>
      </c>
      <c r="B181" s="22">
        <v>5.0504999999999978</v>
      </c>
      <c r="C181" s="12" t="s">
        <v>23</v>
      </c>
    </row>
    <row r="182" spans="1:3" x14ac:dyDescent="0.25">
      <c r="A182" s="27" t="s">
        <v>89</v>
      </c>
      <c r="B182" s="22">
        <v>5.0505999999999975</v>
      </c>
      <c r="C182" s="12" t="s">
        <v>23</v>
      </c>
    </row>
    <row r="183" spans="1:3" x14ac:dyDescent="0.25">
      <c r="A183" s="27" t="s">
        <v>111</v>
      </c>
      <c r="B183" s="22">
        <v>5.0506999999999973</v>
      </c>
      <c r="C183" s="12" t="s">
        <v>27</v>
      </c>
    </row>
    <row r="184" spans="1:3" x14ac:dyDescent="0.25">
      <c r="A184" s="27" t="s">
        <v>112</v>
      </c>
      <c r="B184" s="22">
        <v>5.0507999999999971</v>
      </c>
      <c r="C184" s="12" t="s">
        <v>113</v>
      </c>
    </row>
    <row r="185" spans="1:3" x14ac:dyDescent="0.25">
      <c r="A185" s="27" t="s">
        <v>114</v>
      </c>
      <c r="B185" s="22">
        <v>5.0508999999999968</v>
      </c>
      <c r="C185" s="12" t="s">
        <v>113</v>
      </c>
    </row>
    <row r="186" spans="1:3" x14ac:dyDescent="0.25">
      <c r="A186" s="27" t="s">
        <v>115</v>
      </c>
      <c r="B186" s="22">
        <v>5.0509999999999966</v>
      </c>
      <c r="C186" s="12" t="s">
        <v>113</v>
      </c>
    </row>
    <row r="187" spans="1:3" x14ac:dyDescent="0.25">
      <c r="A187" s="18" t="s">
        <v>116</v>
      </c>
      <c r="B187" s="19">
        <v>6</v>
      </c>
      <c r="C187" s="28"/>
    </row>
    <row r="188" spans="1:3" x14ac:dyDescent="0.25">
      <c r="A188" s="26" t="s">
        <v>117</v>
      </c>
      <c r="B188" s="23">
        <v>6.01</v>
      </c>
      <c r="C188" s="15"/>
    </row>
    <row r="189" spans="1:3" x14ac:dyDescent="0.25">
      <c r="A189" s="27" t="s">
        <v>58</v>
      </c>
      <c r="B189" s="22">
        <v>6.0100999999999996</v>
      </c>
      <c r="C189" s="12" t="s">
        <v>19</v>
      </c>
    </row>
    <row r="190" spans="1:3" x14ac:dyDescent="0.25">
      <c r="A190" s="27" t="s">
        <v>59</v>
      </c>
      <c r="B190" s="22">
        <v>6.0101999999999993</v>
      </c>
      <c r="C190" s="12" t="s">
        <v>19</v>
      </c>
    </row>
    <row r="191" spans="1:3" x14ac:dyDescent="0.25">
      <c r="A191" s="27" t="s">
        <v>79</v>
      </c>
      <c r="B191" s="22">
        <v>6.0102999999999991</v>
      </c>
      <c r="C191" s="12" t="s">
        <v>19</v>
      </c>
    </row>
    <row r="192" spans="1:3" x14ac:dyDescent="0.25">
      <c r="A192" s="27" t="s">
        <v>24</v>
      </c>
      <c r="B192" s="22">
        <v>6.0103999999999989</v>
      </c>
      <c r="C192" s="12" t="s">
        <v>23</v>
      </c>
    </row>
    <row r="193" spans="1:3" x14ac:dyDescent="0.25">
      <c r="A193" s="27" t="s">
        <v>25</v>
      </c>
      <c r="B193" s="22">
        <v>6.0104999999999986</v>
      </c>
      <c r="C193" s="12" t="s">
        <v>23</v>
      </c>
    </row>
    <row r="194" spans="1:3" x14ac:dyDescent="0.25">
      <c r="A194" s="27" t="s">
        <v>61</v>
      </c>
      <c r="B194" s="22">
        <v>6.0105999999999984</v>
      </c>
      <c r="C194" s="12" t="s">
        <v>27</v>
      </c>
    </row>
    <row r="195" spans="1:3" x14ac:dyDescent="0.25">
      <c r="A195" s="27" t="s">
        <v>62</v>
      </c>
      <c r="B195" s="22">
        <v>6.0106999999999982</v>
      </c>
      <c r="C195" s="12" t="s">
        <v>19</v>
      </c>
    </row>
    <row r="196" spans="1:3" x14ac:dyDescent="0.25">
      <c r="A196" s="27" t="s">
        <v>63</v>
      </c>
      <c r="B196" s="22">
        <v>6.0107999999999979</v>
      </c>
      <c r="C196" s="12" t="s">
        <v>19</v>
      </c>
    </row>
    <row r="197" spans="1:3" x14ac:dyDescent="0.25">
      <c r="A197" s="27" t="s">
        <v>64</v>
      </c>
      <c r="B197" s="22">
        <v>6.0108999999999977</v>
      </c>
      <c r="C197" s="12" t="s">
        <v>27</v>
      </c>
    </row>
    <row r="198" spans="1:3" x14ac:dyDescent="0.25">
      <c r="A198" s="27" t="s">
        <v>65</v>
      </c>
      <c r="B198" s="22">
        <v>6.0109999999999975</v>
      </c>
      <c r="C198" s="12" t="s">
        <v>27</v>
      </c>
    </row>
    <row r="199" spans="1:3" x14ac:dyDescent="0.25">
      <c r="A199" s="27" t="s">
        <v>21</v>
      </c>
      <c r="B199" s="22">
        <v>6.0110999999999972</v>
      </c>
      <c r="C199" s="12" t="s">
        <v>19</v>
      </c>
    </row>
    <row r="200" spans="1:3" x14ac:dyDescent="0.25">
      <c r="A200" s="27" t="s">
        <v>22</v>
      </c>
      <c r="B200" s="22">
        <v>6.011199999999997</v>
      </c>
      <c r="C200" s="12" t="s">
        <v>23</v>
      </c>
    </row>
    <row r="201" spans="1:3" x14ac:dyDescent="0.25">
      <c r="A201" s="26" t="s">
        <v>118</v>
      </c>
      <c r="B201" s="23">
        <v>6.02</v>
      </c>
      <c r="C201" s="15"/>
    </row>
    <row r="202" spans="1:3" x14ac:dyDescent="0.25">
      <c r="A202" s="27" t="s">
        <v>40</v>
      </c>
      <c r="B202" s="22">
        <v>6.0200999999999993</v>
      </c>
      <c r="C202" s="12" t="s">
        <v>23</v>
      </c>
    </row>
    <row r="203" spans="1:3" x14ac:dyDescent="0.25">
      <c r="A203" s="27" t="s">
        <v>41</v>
      </c>
      <c r="B203" s="22">
        <v>6.0201999999999991</v>
      </c>
      <c r="C203" s="12" t="s">
        <v>23</v>
      </c>
    </row>
    <row r="204" spans="1:3" x14ac:dyDescent="0.25">
      <c r="A204" s="27" t="s">
        <v>67</v>
      </c>
      <c r="B204" s="22">
        <v>6.0202999999999989</v>
      </c>
      <c r="C204" s="12" t="s">
        <v>19</v>
      </c>
    </row>
    <row r="205" spans="1:3" x14ac:dyDescent="0.25">
      <c r="A205" s="27" t="s">
        <v>68</v>
      </c>
      <c r="B205" s="22">
        <v>6.0203999999999986</v>
      </c>
      <c r="C205" s="12" t="s">
        <v>19</v>
      </c>
    </row>
    <row r="206" spans="1:3" x14ac:dyDescent="0.25">
      <c r="A206" s="26" t="s">
        <v>119</v>
      </c>
      <c r="B206" s="23">
        <v>6.0299999999999994</v>
      </c>
      <c r="C206" s="15"/>
    </row>
    <row r="207" spans="1:3" x14ac:dyDescent="0.25">
      <c r="A207" s="27" t="s">
        <v>70</v>
      </c>
      <c r="B207" s="22">
        <v>6.0300999999999991</v>
      </c>
      <c r="C207" s="12" t="s">
        <v>19</v>
      </c>
    </row>
    <row r="208" spans="1:3" x14ac:dyDescent="0.25">
      <c r="A208" s="27" t="s">
        <v>71</v>
      </c>
      <c r="B208" s="22">
        <v>6.0301999999999989</v>
      </c>
      <c r="C208" s="12" t="s">
        <v>19</v>
      </c>
    </row>
    <row r="209" spans="1:3" x14ac:dyDescent="0.25">
      <c r="A209" s="27" t="s">
        <v>42</v>
      </c>
      <c r="B209" s="22">
        <v>6.0302999999999987</v>
      </c>
      <c r="C209" s="12" t="s">
        <v>23</v>
      </c>
    </row>
    <row r="210" spans="1:3" x14ac:dyDescent="0.25">
      <c r="A210" s="27" t="s">
        <v>43</v>
      </c>
      <c r="B210" s="22">
        <v>6.0303999999999984</v>
      </c>
      <c r="C210" s="12" t="s">
        <v>23</v>
      </c>
    </row>
    <row r="211" spans="1:3" x14ac:dyDescent="0.25">
      <c r="A211" s="26" t="s">
        <v>84</v>
      </c>
      <c r="B211" s="23">
        <v>6.0399999999999991</v>
      </c>
      <c r="C211" s="12"/>
    </row>
    <row r="212" spans="1:3" x14ac:dyDescent="0.25">
      <c r="A212" s="27" t="s">
        <v>85</v>
      </c>
      <c r="B212" s="22">
        <v>6.0400999999999989</v>
      </c>
      <c r="C212" s="12" t="s">
        <v>27</v>
      </c>
    </row>
    <row r="213" spans="1:3" x14ac:dyDescent="0.25">
      <c r="A213" s="27" t="s">
        <v>86</v>
      </c>
      <c r="B213" s="22">
        <v>6.0401999999999987</v>
      </c>
      <c r="C213" s="12" t="s">
        <v>27</v>
      </c>
    </row>
    <row r="214" spans="1:3" x14ac:dyDescent="0.25">
      <c r="A214" s="27" t="s">
        <v>87</v>
      </c>
      <c r="B214" s="22">
        <v>6.0402999999999984</v>
      </c>
      <c r="C214" s="12" t="s">
        <v>19</v>
      </c>
    </row>
    <row r="215" spans="1:3" x14ac:dyDescent="0.25">
      <c r="A215" s="27" t="s">
        <v>88</v>
      </c>
      <c r="B215" s="22">
        <v>6.0403999999999982</v>
      </c>
      <c r="C215" s="12" t="s">
        <v>23</v>
      </c>
    </row>
    <row r="216" spans="1:3" x14ac:dyDescent="0.25">
      <c r="A216" s="27" t="s">
        <v>89</v>
      </c>
      <c r="B216" s="22">
        <v>6.040499999999998</v>
      </c>
      <c r="C216" s="12" t="s">
        <v>23</v>
      </c>
    </row>
    <row r="217" spans="1:3" x14ac:dyDescent="0.25">
      <c r="A217" s="18" t="s">
        <v>120</v>
      </c>
      <c r="B217" s="19">
        <v>7</v>
      </c>
      <c r="C217" s="28"/>
    </row>
    <row r="218" spans="1:3" x14ac:dyDescent="0.25">
      <c r="A218" s="26" t="s">
        <v>121</v>
      </c>
      <c r="B218" s="23">
        <v>7.01</v>
      </c>
      <c r="C218" s="15"/>
    </row>
    <row r="219" spans="1:3" x14ac:dyDescent="0.25">
      <c r="A219" s="27" t="s">
        <v>58</v>
      </c>
      <c r="B219" s="22">
        <v>7.0100999999999996</v>
      </c>
      <c r="C219" s="12" t="s">
        <v>19</v>
      </c>
    </row>
    <row r="220" spans="1:3" x14ac:dyDescent="0.25">
      <c r="A220" s="27" t="s">
        <v>62</v>
      </c>
      <c r="B220" s="22">
        <v>7.0101999999999993</v>
      </c>
      <c r="C220" s="12" t="s">
        <v>19</v>
      </c>
    </row>
    <row r="221" spans="1:3" x14ac:dyDescent="0.25">
      <c r="A221" s="27" t="s">
        <v>22</v>
      </c>
      <c r="B221" s="22">
        <v>7.0102999999999991</v>
      </c>
      <c r="C221" s="12" t="s">
        <v>23</v>
      </c>
    </row>
    <row r="222" spans="1:3" x14ac:dyDescent="0.25">
      <c r="A222" s="27" t="s">
        <v>24</v>
      </c>
      <c r="B222" s="22">
        <v>7.0103999999999989</v>
      </c>
      <c r="C222" s="12" t="s">
        <v>23</v>
      </c>
    </row>
    <row r="223" spans="1:3" x14ac:dyDescent="0.25">
      <c r="A223" s="27" t="s">
        <v>25</v>
      </c>
      <c r="B223" s="22">
        <v>7.0104999999999986</v>
      </c>
      <c r="C223" s="12" t="s">
        <v>23</v>
      </c>
    </row>
    <row r="224" spans="1:3" x14ac:dyDescent="0.25">
      <c r="A224" s="27" t="s">
        <v>21</v>
      </c>
      <c r="B224" s="22">
        <v>7.0105999999999984</v>
      </c>
      <c r="C224" s="12" t="s">
        <v>19</v>
      </c>
    </row>
    <row r="225" spans="1:3" x14ac:dyDescent="0.25">
      <c r="A225" s="27" t="s">
        <v>122</v>
      </c>
      <c r="B225" s="22">
        <v>7.0106999999999982</v>
      </c>
      <c r="C225" s="12" t="s">
        <v>27</v>
      </c>
    </row>
    <row r="226" spans="1:3" x14ac:dyDescent="0.25">
      <c r="A226" s="27" t="s">
        <v>123</v>
      </c>
      <c r="B226" s="22">
        <v>7.0107999999999979</v>
      </c>
      <c r="C226" s="12" t="s">
        <v>19</v>
      </c>
    </row>
    <row r="227" spans="1:3" x14ac:dyDescent="0.25">
      <c r="A227" s="27" t="s">
        <v>124</v>
      </c>
      <c r="B227" s="22">
        <v>7.0108999999999977</v>
      </c>
      <c r="C227" s="12" t="s">
        <v>19</v>
      </c>
    </row>
    <row r="228" spans="1:3" x14ac:dyDescent="0.25">
      <c r="A228" s="27" t="s">
        <v>91</v>
      </c>
      <c r="B228" s="22">
        <v>7.0109999999999975</v>
      </c>
      <c r="C228" s="12" t="s">
        <v>19</v>
      </c>
    </row>
    <row r="229" spans="1:3" x14ac:dyDescent="0.25">
      <c r="A229" s="27" t="s">
        <v>63</v>
      </c>
      <c r="B229" s="22">
        <v>7.0110999999999972</v>
      </c>
      <c r="C229" s="12" t="s">
        <v>19</v>
      </c>
    </row>
    <row r="230" spans="1:3" x14ac:dyDescent="0.25">
      <c r="A230" s="26" t="s">
        <v>125</v>
      </c>
      <c r="B230" s="23">
        <v>7.02</v>
      </c>
      <c r="C230" s="15"/>
    </row>
    <row r="231" spans="1:3" x14ac:dyDescent="0.25">
      <c r="A231" s="27" t="s">
        <v>106</v>
      </c>
      <c r="B231" s="22">
        <v>7.0200999999999993</v>
      </c>
      <c r="C231" s="12" t="s">
        <v>27</v>
      </c>
    </row>
    <row r="232" spans="1:3" x14ac:dyDescent="0.25">
      <c r="A232" s="27" t="s">
        <v>126</v>
      </c>
      <c r="B232" s="22">
        <v>7.0201999999999991</v>
      </c>
      <c r="C232" s="12" t="s">
        <v>19</v>
      </c>
    </row>
    <row r="233" spans="1:3" x14ac:dyDescent="0.25">
      <c r="A233" s="27" t="s">
        <v>127</v>
      </c>
      <c r="B233" s="22">
        <v>7.0202999999999989</v>
      </c>
      <c r="C233" s="12" t="s">
        <v>19</v>
      </c>
    </row>
    <row r="234" spans="1:3" x14ac:dyDescent="0.25">
      <c r="A234" s="27" t="s">
        <v>128</v>
      </c>
      <c r="B234" s="22">
        <v>7.0203999999999986</v>
      </c>
      <c r="C234" s="12" t="s">
        <v>19</v>
      </c>
    </row>
    <row r="235" spans="1:3" x14ac:dyDescent="0.25">
      <c r="A235" s="27" t="s">
        <v>107</v>
      </c>
      <c r="B235" s="22">
        <v>7.0204999999999984</v>
      </c>
      <c r="C235" s="12" t="s">
        <v>27</v>
      </c>
    </row>
    <row r="236" spans="1:3" x14ac:dyDescent="0.25">
      <c r="A236" s="27" t="s">
        <v>108</v>
      </c>
      <c r="B236" s="22">
        <v>7.0205999999999982</v>
      </c>
      <c r="C236" s="12" t="s">
        <v>109</v>
      </c>
    </row>
    <row r="237" spans="1:3" x14ac:dyDescent="0.25">
      <c r="A237" s="27" t="s">
        <v>110</v>
      </c>
      <c r="B237" s="22">
        <v>7.0206999999999979</v>
      </c>
      <c r="C237" s="12" t="s">
        <v>19</v>
      </c>
    </row>
    <row r="238" spans="1:3" x14ac:dyDescent="0.25">
      <c r="A238" s="27" t="s">
        <v>88</v>
      </c>
      <c r="B238" s="22">
        <v>7.0207999999999977</v>
      </c>
      <c r="C238" s="12" t="s">
        <v>23</v>
      </c>
    </row>
    <row r="239" spans="1:3" x14ac:dyDescent="0.25">
      <c r="A239" s="27" t="s">
        <v>89</v>
      </c>
      <c r="B239" s="22">
        <v>7.0208999999999975</v>
      </c>
      <c r="C239" s="12" t="s">
        <v>23</v>
      </c>
    </row>
    <row r="240" spans="1:3" x14ac:dyDescent="0.25">
      <c r="A240" s="27" t="s">
        <v>129</v>
      </c>
      <c r="B240" s="22">
        <v>7.0209999999999972</v>
      </c>
      <c r="C240" s="12" t="s">
        <v>113</v>
      </c>
    </row>
    <row r="241" spans="1:3" x14ac:dyDescent="0.25">
      <c r="A241" s="27" t="s">
        <v>68</v>
      </c>
      <c r="B241" s="22">
        <v>7.021099999999997</v>
      </c>
      <c r="C241" s="12" t="s">
        <v>130</v>
      </c>
    </row>
    <row r="242" spans="1:3" x14ac:dyDescent="0.25">
      <c r="A242" s="27" t="s">
        <v>131</v>
      </c>
      <c r="B242" s="22">
        <v>7.0211999999999968</v>
      </c>
      <c r="C242" s="12" t="s">
        <v>130</v>
      </c>
    </row>
    <row r="243" spans="1:3" x14ac:dyDescent="0.25">
      <c r="A243" s="27" t="s">
        <v>132</v>
      </c>
      <c r="B243" s="22">
        <v>7.0212999999999965</v>
      </c>
      <c r="C243" s="12" t="s">
        <v>113</v>
      </c>
    </row>
    <row r="244" spans="1:3" x14ac:dyDescent="0.25">
      <c r="A244" s="27" t="s">
        <v>133</v>
      </c>
      <c r="B244" s="22">
        <v>7.0213999999999963</v>
      </c>
      <c r="C244" s="12" t="s">
        <v>113</v>
      </c>
    </row>
    <row r="245" spans="1:3" x14ac:dyDescent="0.25">
      <c r="A245" s="27" t="s">
        <v>40</v>
      </c>
      <c r="B245" s="22">
        <v>7.0214999999999961</v>
      </c>
      <c r="C245" s="12" t="s">
        <v>23</v>
      </c>
    </row>
    <row r="246" spans="1:3" x14ac:dyDescent="0.25">
      <c r="A246" s="27" t="s">
        <v>41</v>
      </c>
      <c r="B246" s="22">
        <v>7.0215999999999958</v>
      </c>
      <c r="C246" s="12" t="s">
        <v>23</v>
      </c>
    </row>
    <row r="247" spans="1:3" x14ac:dyDescent="0.25">
      <c r="A247" s="26" t="s">
        <v>134</v>
      </c>
      <c r="B247" s="23">
        <v>7.0299999999999994</v>
      </c>
      <c r="C247" s="15"/>
    </row>
    <row r="248" spans="1:3" x14ac:dyDescent="0.25">
      <c r="A248" s="27" t="s">
        <v>135</v>
      </c>
      <c r="B248" s="22">
        <v>7.0300999999999991</v>
      </c>
      <c r="C248" s="12" t="s">
        <v>16</v>
      </c>
    </row>
    <row r="249" spans="1:3" x14ac:dyDescent="0.25">
      <c r="A249" s="27" t="s">
        <v>136</v>
      </c>
      <c r="B249" s="22">
        <v>7.0301999999999989</v>
      </c>
      <c r="C249" s="12" t="s">
        <v>113</v>
      </c>
    </row>
    <row r="250" spans="1:3" x14ac:dyDescent="0.25">
      <c r="A250" s="27" t="s">
        <v>137</v>
      </c>
      <c r="B250" s="22">
        <v>7.0302999999999987</v>
      </c>
      <c r="C250" s="12" t="s">
        <v>113</v>
      </c>
    </row>
    <row r="251" spans="1:3" x14ac:dyDescent="0.25">
      <c r="A251" s="27" t="s">
        <v>138</v>
      </c>
      <c r="B251" s="22">
        <v>7.0303999999999984</v>
      </c>
      <c r="C251" s="12" t="s">
        <v>27</v>
      </c>
    </row>
    <row r="252" spans="1:3" x14ac:dyDescent="0.25">
      <c r="A252" s="27" t="s">
        <v>65</v>
      </c>
      <c r="B252" s="22">
        <v>7.0304999999999982</v>
      </c>
      <c r="C252" s="12" t="s">
        <v>27</v>
      </c>
    </row>
    <row r="253" spans="1:3" x14ac:dyDescent="0.25">
      <c r="A253" s="18" t="s">
        <v>139</v>
      </c>
      <c r="B253" s="19">
        <v>8</v>
      </c>
      <c r="C253" s="28"/>
    </row>
    <row r="254" spans="1:3" x14ac:dyDescent="0.25">
      <c r="A254" s="26" t="s">
        <v>140</v>
      </c>
      <c r="B254" s="23">
        <v>8.01</v>
      </c>
      <c r="C254" s="15"/>
    </row>
    <row r="255" spans="1:3" x14ac:dyDescent="0.25">
      <c r="A255" s="27" t="s">
        <v>58</v>
      </c>
      <c r="B255" s="22">
        <v>8.0100999999999996</v>
      </c>
      <c r="C255" s="12" t="s">
        <v>19</v>
      </c>
    </row>
    <row r="256" spans="1:3" x14ac:dyDescent="0.25">
      <c r="A256" s="27" t="s">
        <v>59</v>
      </c>
      <c r="B256" s="22">
        <v>8.0101999999999993</v>
      </c>
      <c r="C256" s="12" t="s">
        <v>19</v>
      </c>
    </row>
    <row r="257" spans="1:3" x14ac:dyDescent="0.25">
      <c r="A257" s="27" t="s">
        <v>79</v>
      </c>
      <c r="B257" s="22">
        <v>8.0102999999999991</v>
      </c>
      <c r="C257" s="12" t="s">
        <v>19</v>
      </c>
    </row>
    <row r="258" spans="1:3" x14ac:dyDescent="0.25">
      <c r="A258" s="27" t="s">
        <v>24</v>
      </c>
      <c r="B258" s="22">
        <v>8.0103999999999989</v>
      </c>
      <c r="C258" s="12" t="s">
        <v>23</v>
      </c>
    </row>
    <row r="259" spans="1:3" x14ac:dyDescent="0.25">
      <c r="A259" s="27" t="s">
        <v>25</v>
      </c>
      <c r="B259" s="22">
        <v>8.0104999999999986</v>
      </c>
      <c r="C259" s="12" t="s">
        <v>23</v>
      </c>
    </row>
    <row r="260" spans="1:3" x14ac:dyDescent="0.25">
      <c r="A260" s="27" t="s">
        <v>61</v>
      </c>
      <c r="B260" s="22">
        <v>8.0105999999999984</v>
      </c>
      <c r="C260" s="12" t="s">
        <v>27</v>
      </c>
    </row>
    <row r="261" spans="1:3" x14ac:dyDescent="0.25">
      <c r="A261" s="27" t="s">
        <v>62</v>
      </c>
      <c r="B261" s="22">
        <v>8.0106999999999982</v>
      </c>
      <c r="C261" s="12" t="s">
        <v>19</v>
      </c>
    </row>
    <row r="262" spans="1:3" x14ac:dyDescent="0.25">
      <c r="A262" s="27" t="s">
        <v>64</v>
      </c>
      <c r="B262" s="22">
        <v>8.0107999999999979</v>
      </c>
      <c r="C262" s="12" t="s">
        <v>27</v>
      </c>
    </row>
    <row r="263" spans="1:3" x14ac:dyDescent="0.25">
      <c r="A263" s="27" t="s">
        <v>67</v>
      </c>
      <c r="B263" s="22">
        <v>8.0108999999999977</v>
      </c>
      <c r="C263" s="12" t="s">
        <v>19</v>
      </c>
    </row>
    <row r="264" spans="1:3" x14ac:dyDescent="0.25">
      <c r="A264" s="27" t="s">
        <v>68</v>
      </c>
      <c r="B264" s="22">
        <v>8.0109999999999975</v>
      </c>
      <c r="C264" s="12" t="s">
        <v>19</v>
      </c>
    </row>
    <row r="265" spans="1:3" x14ac:dyDescent="0.25">
      <c r="A265" s="27" t="s">
        <v>65</v>
      </c>
      <c r="B265" s="22">
        <v>8.0110999999999972</v>
      </c>
      <c r="C265" s="12" t="s">
        <v>27</v>
      </c>
    </row>
    <row r="266" spans="1:3" x14ac:dyDescent="0.25">
      <c r="A266" s="27" t="s">
        <v>63</v>
      </c>
      <c r="B266" s="22">
        <v>8.011199999999997</v>
      </c>
      <c r="C266" s="12" t="s">
        <v>19</v>
      </c>
    </row>
    <row r="267" spans="1:3" x14ac:dyDescent="0.25">
      <c r="A267" s="27" t="s">
        <v>21</v>
      </c>
      <c r="B267" s="22">
        <v>8.0112999999999968</v>
      </c>
      <c r="C267" s="12" t="s">
        <v>19</v>
      </c>
    </row>
    <row r="268" spans="1:3" x14ac:dyDescent="0.25">
      <c r="A268" s="27" t="s">
        <v>22</v>
      </c>
      <c r="B268" s="22">
        <v>8.0113999999999965</v>
      </c>
      <c r="C268" s="12" t="s">
        <v>23</v>
      </c>
    </row>
    <row r="269" spans="1:3" x14ac:dyDescent="0.25">
      <c r="A269" s="27" t="s">
        <v>40</v>
      </c>
      <c r="B269" s="22">
        <v>8.0114999999999963</v>
      </c>
      <c r="C269" s="12" t="s">
        <v>23</v>
      </c>
    </row>
    <row r="270" spans="1:3" x14ac:dyDescent="0.25">
      <c r="A270" s="27" t="s">
        <v>41</v>
      </c>
      <c r="B270" s="22">
        <v>8.0115999999999961</v>
      </c>
      <c r="C270" s="12" t="s">
        <v>23</v>
      </c>
    </row>
    <row r="271" spans="1:3" x14ac:dyDescent="0.25">
      <c r="A271" s="26" t="s">
        <v>84</v>
      </c>
      <c r="B271" s="23">
        <v>8.02</v>
      </c>
      <c r="C271" s="15"/>
    </row>
    <row r="272" spans="1:3" x14ac:dyDescent="0.25">
      <c r="A272" s="27" t="s">
        <v>85</v>
      </c>
      <c r="B272" s="22">
        <v>8.0200999999999993</v>
      </c>
      <c r="C272" s="12" t="s">
        <v>27</v>
      </c>
    </row>
    <row r="273" spans="1:3" x14ac:dyDescent="0.25">
      <c r="A273" s="27" t="s">
        <v>141</v>
      </c>
      <c r="B273" s="22">
        <v>8.0201999999999991</v>
      </c>
      <c r="C273" s="12" t="s">
        <v>27</v>
      </c>
    </row>
    <row r="274" spans="1:3" x14ac:dyDescent="0.25">
      <c r="A274" s="27" t="s">
        <v>87</v>
      </c>
      <c r="B274" s="22">
        <v>8.0202999999999989</v>
      </c>
      <c r="C274" s="12" t="s">
        <v>19</v>
      </c>
    </row>
    <row r="275" spans="1:3" x14ac:dyDescent="0.25">
      <c r="A275" s="26" t="s">
        <v>125</v>
      </c>
      <c r="B275" s="23">
        <v>8.0299999999999994</v>
      </c>
      <c r="C275" s="15"/>
    </row>
    <row r="276" spans="1:3" x14ac:dyDescent="0.25">
      <c r="A276" s="27" t="s">
        <v>107</v>
      </c>
      <c r="B276" s="22">
        <v>8.0300999999999991</v>
      </c>
      <c r="C276" s="12" t="s">
        <v>27</v>
      </c>
    </row>
    <row r="277" spans="1:3" x14ac:dyDescent="0.25">
      <c r="A277" s="27" t="s">
        <v>110</v>
      </c>
      <c r="B277" s="22">
        <v>8.0301999999999989</v>
      </c>
      <c r="C277" s="12" t="s">
        <v>19</v>
      </c>
    </row>
    <row r="278" spans="1:3" x14ac:dyDescent="0.25">
      <c r="A278" s="27" t="s">
        <v>176</v>
      </c>
      <c r="B278" s="22">
        <v>8.0302999999999987</v>
      </c>
      <c r="C278" s="12" t="s">
        <v>113</v>
      </c>
    </row>
    <row r="279" spans="1:3" x14ac:dyDescent="0.25">
      <c r="A279" s="27" t="s">
        <v>177</v>
      </c>
      <c r="B279" s="22">
        <v>8.0303999999999984</v>
      </c>
      <c r="C279" s="12" t="s">
        <v>113</v>
      </c>
    </row>
    <row r="280" spans="1:3" x14ac:dyDescent="0.25">
      <c r="A280" s="27" t="s">
        <v>88</v>
      </c>
      <c r="B280" s="22">
        <v>8.0304999999999982</v>
      </c>
      <c r="C280" s="12" t="s">
        <v>23</v>
      </c>
    </row>
    <row r="281" spans="1:3" x14ac:dyDescent="0.25">
      <c r="A281" s="27" t="s">
        <v>89</v>
      </c>
      <c r="B281" s="22">
        <v>8.030599999999998</v>
      </c>
      <c r="C281" s="12" t="s">
        <v>23</v>
      </c>
    </row>
    <row r="282" spans="1:3" x14ac:dyDescent="0.25">
      <c r="A282" s="18" t="s">
        <v>142</v>
      </c>
      <c r="B282" s="19">
        <v>9</v>
      </c>
      <c r="C282" s="28"/>
    </row>
    <row r="283" spans="1:3" x14ac:dyDescent="0.25">
      <c r="A283" s="33" t="s">
        <v>143</v>
      </c>
      <c r="B283" s="22">
        <v>9.01</v>
      </c>
      <c r="C283" s="12" t="s">
        <v>46</v>
      </c>
    </row>
    <row r="284" spans="1:3" x14ac:dyDescent="0.25">
      <c r="A284" s="33" t="s">
        <v>144</v>
      </c>
      <c r="B284" s="22">
        <v>9.02</v>
      </c>
      <c r="C284" s="12" t="s">
        <v>46</v>
      </c>
    </row>
    <row r="285" spans="1:3" x14ac:dyDescent="0.25">
      <c r="A285" s="33" t="s">
        <v>145</v>
      </c>
      <c r="B285" s="22">
        <v>9.0299999999999994</v>
      </c>
      <c r="C285" s="12" t="s">
        <v>46</v>
      </c>
    </row>
    <row r="286" spans="1:3" x14ac:dyDescent="0.25">
      <c r="A286" s="18" t="s">
        <v>146</v>
      </c>
      <c r="B286" s="19">
        <v>10</v>
      </c>
      <c r="C286" s="28"/>
    </row>
    <row r="287" spans="1:3" x14ac:dyDescent="0.25">
      <c r="A287" s="26" t="s">
        <v>121</v>
      </c>
      <c r="B287" s="32">
        <v>10.01</v>
      </c>
      <c r="C287" s="12"/>
    </row>
    <row r="288" spans="1:3" x14ac:dyDescent="0.25">
      <c r="A288" s="27" t="s">
        <v>147</v>
      </c>
      <c r="B288" s="22">
        <v>10.0101</v>
      </c>
      <c r="C288" s="12" t="s">
        <v>27</v>
      </c>
    </row>
    <row r="289" spans="1:3" x14ac:dyDescent="0.25">
      <c r="A289" s="27" t="s">
        <v>148</v>
      </c>
      <c r="B289" s="22">
        <v>10.010199999999999</v>
      </c>
      <c r="C289" s="12" t="s">
        <v>19</v>
      </c>
    </row>
    <row r="290" spans="1:3" x14ac:dyDescent="0.25">
      <c r="A290" s="27" t="s">
        <v>26</v>
      </c>
      <c r="B290" s="22">
        <v>10.010299999999999</v>
      </c>
      <c r="C290" s="12" t="s">
        <v>27</v>
      </c>
    </row>
    <row r="291" spans="1:3" x14ac:dyDescent="0.25">
      <c r="A291" s="27" t="s">
        <v>24</v>
      </c>
      <c r="B291" s="22">
        <v>10.010399999999999</v>
      </c>
      <c r="C291" s="12" t="s">
        <v>23</v>
      </c>
    </row>
    <row r="292" spans="1:3" x14ac:dyDescent="0.25">
      <c r="A292" s="27" t="s">
        <v>25</v>
      </c>
      <c r="B292" s="22">
        <v>10.010499999999999</v>
      </c>
      <c r="C292" s="12" t="s">
        <v>23</v>
      </c>
    </row>
    <row r="293" spans="1:3" x14ac:dyDescent="0.25">
      <c r="A293" s="27" t="s">
        <v>28</v>
      </c>
      <c r="B293" s="22">
        <v>10.010599999999998</v>
      </c>
      <c r="C293" s="12" t="s">
        <v>23</v>
      </c>
    </row>
    <row r="294" spans="1:3" x14ac:dyDescent="0.25">
      <c r="A294" s="27" t="s">
        <v>29</v>
      </c>
      <c r="B294" s="22">
        <v>10.010699999999998</v>
      </c>
      <c r="C294" s="12" t="s">
        <v>23</v>
      </c>
    </row>
    <row r="295" spans="1:3" x14ac:dyDescent="0.25">
      <c r="A295" s="26" t="s">
        <v>149</v>
      </c>
      <c r="B295" s="32">
        <v>10.02</v>
      </c>
      <c r="C295" s="12"/>
    </row>
    <row r="296" spans="1:3" x14ac:dyDescent="0.25">
      <c r="A296" s="27" t="s">
        <v>150</v>
      </c>
      <c r="B296" s="22">
        <v>10.020099999999999</v>
      </c>
      <c r="C296" s="12" t="s">
        <v>27</v>
      </c>
    </row>
    <row r="297" spans="1:3" x14ac:dyDescent="0.25">
      <c r="A297" s="27" t="s">
        <v>151</v>
      </c>
      <c r="B297" s="22">
        <v>10.020199999999999</v>
      </c>
      <c r="C297" s="12" t="s">
        <v>27</v>
      </c>
    </row>
    <row r="298" spans="1:3" x14ac:dyDescent="0.25">
      <c r="A298" s="27" t="s">
        <v>152</v>
      </c>
      <c r="B298" s="22">
        <v>10.020299999999999</v>
      </c>
      <c r="C298" s="12" t="s">
        <v>27</v>
      </c>
    </row>
    <row r="299" spans="1:3" x14ac:dyDescent="0.25">
      <c r="A299" s="27" t="s">
        <v>153</v>
      </c>
      <c r="B299" s="22">
        <v>10.020399999999999</v>
      </c>
      <c r="C299" s="12" t="s">
        <v>113</v>
      </c>
    </row>
    <row r="300" spans="1:3" x14ac:dyDescent="0.25">
      <c r="A300" s="26" t="s">
        <v>154</v>
      </c>
      <c r="B300" s="32">
        <v>10.029999999999999</v>
      </c>
      <c r="C300" s="12"/>
    </row>
    <row r="301" spans="1:3" x14ac:dyDescent="0.25">
      <c r="A301" s="27" t="s">
        <v>155</v>
      </c>
      <c r="B301" s="22">
        <v>10.030099999999999</v>
      </c>
      <c r="C301" s="12" t="s">
        <v>16</v>
      </c>
    </row>
    <row r="302" spans="1:3" x14ac:dyDescent="0.25">
      <c r="A302" s="27" t="s">
        <v>156</v>
      </c>
      <c r="B302" s="22">
        <v>10.030199999999999</v>
      </c>
      <c r="C302" s="12" t="s">
        <v>16</v>
      </c>
    </row>
    <row r="303" spans="1:3" x14ac:dyDescent="0.25">
      <c r="A303" s="27" t="s">
        <v>157</v>
      </c>
      <c r="B303" s="22">
        <v>10.030299999999999</v>
      </c>
      <c r="C303" s="12" t="s">
        <v>16</v>
      </c>
    </row>
    <row r="304" spans="1:3" x14ac:dyDescent="0.25">
      <c r="A304" s="26" t="s">
        <v>158</v>
      </c>
      <c r="B304" s="32">
        <v>10.039999999999999</v>
      </c>
      <c r="C304" s="12"/>
    </row>
    <row r="305" spans="1:3" x14ac:dyDescent="0.25">
      <c r="A305" s="27" t="s">
        <v>159</v>
      </c>
      <c r="B305" s="22">
        <v>10.040099999999999</v>
      </c>
      <c r="C305" s="12" t="s">
        <v>19</v>
      </c>
    </row>
    <row r="306" spans="1:3" x14ac:dyDescent="0.25">
      <c r="A306" s="27" t="s">
        <v>160</v>
      </c>
      <c r="B306" s="22">
        <v>10.040199999999999</v>
      </c>
      <c r="C306" s="12" t="s">
        <v>113</v>
      </c>
    </row>
    <row r="307" spans="1:3" x14ac:dyDescent="0.25">
      <c r="A307" s="27" t="s">
        <v>161</v>
      </c>
      <c r="B307" s="22">
        <v>10.040299999999998</v>
      </c>
      <c r="C307" s="12" t="s">
        <v>27</v>
      </c>
    </row>
    <row r="308" spans="1:3" x14ac:dyDescent="0.25">
      <c r="A308" s="27" t="s">
        <v>162</v>
      </c>
      <c r="B308" s="22">
        <v>10.040399999999998</v>
      </c>
      <c r="C308" s="12" t="s">
        <v>27</v>
      </c>
    </row>
    <row r="309" spans="1:3" x14ac:dyDescent="0.25">
      <c r="A309" s="27" t="s">
        <v>163</v>
      </c>
      <c r="B309" s="22">
        <v>10.040499999999998</v>
      </c>
      <c r="C309" s="12" t="s">
        <v>19</v>
      </c>
    </row>
    <row r="310" spans="1:3" x14ac:dyDescent="0.25">
      <c r="A310" s="26" t="s">
        <v>164</v>
      </c>
      <c r="B310" s="32">
        <v>10.049999999999999</v>
      </c>
      <c r="C310" s="12"/>
    </row>
    <row r="311" spans="1:3" x14ac:dyDescent="0.25">
      <c r="A311" s="27" t="s">
        <v>165</v>
      </c>
      <c r="B311" s="22">
        <v>10.050099999999999</v>
      </c>
      <c r="C311" s="12" t="s">
        <v>16</v>
      </c>
    </row>
    <row r="312" spans="1:3" x14ac:dyDescent="0.25">
      <c r="A312" s="27" t="s">
        <v>166</v>
      </c>
      <c r="B312" s="22">
        <v>10.050199999999998</v>
      </c>
      <c r="C312" s="12" t="s">
        <v>16</v>
      </c>
    </row>
    <row r="313" spans="1:3" x14ac:dyDescent="0.25">
      <c r="A313" s="27" t="s">
        <v>167</v>
      </c>
      <c r="B313" s="22">
        <v>10.050299999999998</v>
      </c>
      <c r="C313" s="12" t="s">
        <v>16</v>
      </c>
    </row>
    <row r="314" spans="1:3" x14ac:dyDescent="0.25">
      <c r="A314" s="27" t="s">
        <v>168</v>
      </c>
      <c r="B314" s="22">
        <v>10.050399999999998</v>
      </c>
      <c r="C314" s="12" t="s">
        <v>16</v>
      </c>
    </row>
    <row r="315" spans="1:3" x14ac:dyDescent="0.25">
      <c r="A315" s="26" t="s">
        <v>169</v>
      </c>
      <c r="B315" s="32">
        <v>10.059999999999999</v>
      </c>
      <c r="C315" s="12"/>
    </row>
    <row r="316" spans="1:3" x14ac:dyDescent="0.25">
      <c r="A316" s="27" t="s">
        <v>170</v>
      </c>
      <c r="B316" s="22">
        <v>10.060099999999998</v>
      </c>
      <c r="C316" s="12" t="s">
        <v>16</v>
      </c>
    </row>
    <row r="317" spans="1:3" x14ac:dyDescent="0.25">
      <c r="A317" s="26" t="s">
        <v>171</v>
      </c>
      <c r="B317" s="32">
        <v>10.069999999999999</v>
      </c>
      <c r="C317" s="12"/>
    </row>
    <row r="318" spans="1:3" x14ac:dyDescent="0.25">
      <c r="A318" s="27" t="s">
        <v>172</v>
      </c>
      <c r="B318" s="22">
        <v>10.070099999999998</v>
      </c>
      <c r="C318" s="12" t="s">
        <v>12</v>
      </c>
    </row>
    <row r="319" spans="1:3" x14ac:dyDescent="0.25">
      <c r="A319" s="26" t="s">
        <v>173</v>
      </c>
      <c r="B319" s="32">
        <v>10.079999999999998</v>
      </c>
      <c r="C319" s="12"/>
    </row>
    <row r="320" spans="1:3" x14ac:dyDescent="0.25">
      <c r="A320" s="27" t="s">
        <v>174</v>
      </c>
      <c r="B320" s="22">
        <v>10.080099999999998</v>
      </c>
      <c r="C320" s="12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rgb="FFFFC000"/>
    <pageSetUpPr fitToPage="1"/>
  </sheetPr>
  <dimension ref="A2:N335"/>
  <sheetViews>
    <sheetView topLeftCell="B300" zoomScaleNormal="100" workbookViewId="0">
      <selection activeCell="D4" sqref="D4:E4"/>
    </sheetView>
  </sheetViews>
  <sheetFormatPr baseColWidth="10" defaultColWidth="10.5703125" defaultRowHeight="15" customHeight="1" x14ac:dyDescent="0.25"/>
  <cols>
    <col min="1" max="1" width="2.5703125" style="6" customWidth="1"/>
    <col min="2" max="2" width="17.5703125" style="6" customWidth="1"/>
    <col min="3" max="3" width="84.140625" style="6" customWidth="1"/>
    <col min="4" max="4" width="10.5703125" style="17" customWidth="1"/>
    <col min="5" max="5" width="17.7109375" style="13" customWidth="1"/>
    <col min="6" max="6" width="10.5703125" style="6"/>
    <col min="7" max="7" width="10.5703125" style="6" hidden="1" customWidth="1"/>
    <col min="8" max="8" width="15.140625" style="6" hidden="1" customWidth="1"/>
    <col min="9" max="9" width="12.140625" style="6" hidden="1" customWidth="1"/>
    <col min="10" max="10" width="11.28515625" style="6" hidden="1" customWidth="1"/>
    <col min="11" max="11" width="11.5703125" style="6" hidden="1" customWidth="1"/>
    <col min="12" max="12" width="11.85546875" style="6" hidden="1" customWidth="1"/>
    <col min="13" max="13" width="0" style="6" hidden="1" customWidth="1"/>
    <col min="14" max="14" width="10.85546875" style="6" bestFit="1" customWidth="1"/>
    <col min="15" max="16384" width="10.5703125" style="6"/>
  </cols>
  <sheetData>
    <row r="2" spans="1:5" s="1" customFormat="1" ht="26.1" customHeight="1" x14ac:dyDescent="0.25">
      <c r="B2" s="79"/>
      <c r="C2" s="97" t="s">
        <v>0</v>
      </c>
      <c r="D2" s="86" t="s">
        <v>1</v>
      </c>
      <c r="E2" s="87"/>
    </row>
    <row r="3" spans="1:5" s="2" customFormat="1" ht="15" customHeight="1" x14ac:dyDescent="0.25">
      <c r="A3" s="1"/>
      <c r="B3" s="79"/>
      <c r="C3" s="98"/>
      <c r="D3" s="86" t="s">
        <v>178</v>
      </c>
      <c r="E3" s="87"/>
    </row>
    <row r="4" spans="1:5" s="3" customFormat="1" ht="30" customHeight="1" x14ac:dyDescent="0.25">
      <c r="A4" s="1"/>
      <c r="B4" s="79"/>
      <c r="C4" s="44" t="s">
        <v>3</v>
      </c>
      <c r="D4" s="99" t="s">
        <v>179</v>
      </c>
      <c r="E4" s="100"/>
    </row>
    <row r="5" spans="1:5" s="3" customFormat="1" ht="15" customHeight="1" x14ac:dyDescent="0.25">
      <c r="A5" s="2"/>
      <c r="B5" s="2"/>
      <c r="C5" s="2"/>
      <c r="D5" s="2"/>
      <c r="E5" s="2"/>
    </row>
    <row r="6" spans="1:5" s="3" customFormat="1" ht="15" customHeight="1" x14ac:dyDescent="0.25">
      <c r="A6" s="6"/>
      <c r="B6" s="96" t="s">
        <v>5</v>
      </c>
      <c r="C6" s="96"/>
      <c r="D6" s="96"/>
      <c r="E6" s="96"/>
    </row>
    <row r="7" spans="1:5" s="3" customFormat="1" ht="15" customHeight="1" x14ac:dyDescent="0.25">
      <c r="A7" s="6"/>
      <c r="B7" s="10"/>
      <c r="C7" s="10"/>
      <c r="D7" s="10"/>
      <c r="E7" s="10"/>
    </row>
    <row r="9" spans="1:5" s="4" customFormat="1" ht="15" customHeight="1" x14ac:dyDescent="0.25">
      <c r="B9" s="24" t="s">
        <v>6</v>
      </c>
      <c r="C9" s="8" t="s">
        <v>7</v>
      </c>
      <c r="D9" s="8" t="s">
        <v>8</v>
      </c>
      <c r="E9" s="9" t="s">
        <v>9</v>
      </c>
    </row>
    <row r="10" spans="1:5" s="4" customFormat="1" ht="15" customHeight="1" x14ac:dyDescent="0.25">
      <c r="B10" s="18">
        <v>1</v>
      </c>
      <c r="C10" s="19" t="s">
        <v>10</v>
      </c>
      <c r="D10" s="11"/>
      <c r="E10" s="7"/>
    </row>
    <row r="11" spans="1:5" s="4" customFormat="1" ht="15" customHeight="1" x14ac:dyDescent="0.25">
      <c r="B11" s="20">
        <f>+B10+0.01</f>
        <v>1.01</v>
      </c>
      <c r="C11" s="22" t="e">
        <f>+VLOOKUP(B11,#REF!,2,FALSE)</f>
        <v>#REF!</v>
      </c>
      <c r="D11" s="12" t="e">
        <f>+VLOOKUP(B11,#REF!,3,FALSE)</f>
        <v>#REF!</v>
      </c>
      <c r="E11" s="5" t="e">
        <f>+VLOOKUP(B11,#REF!,11,FALSE)</f>
        <v>#REF!</v>
      </c>
    </row>
    <row r="12" spans="1:5" s="4" customFormat="1" ht="15" customHeight="1" x14ac:dyDescent="0.25">
      <c r="B12" s="20">
        <f>+B11+0.01</f>
        <v>1.02</v>
      </c>
      <c r="C12" s="22" t="e">
        <f>+VLOOKUP(B12,#REF!,2,FALSE)</f>
        <v>#REF!</v>
      </c>
      <c r="D12" s="12" t="e">
        <f>+VLOOKUP(B12,#REF!,3,FALSE)</f>
        <v>#REF!</v>
      </c>
      <c r="E12" s="5" t="e">
        <f>+VLOOKUP(B12,#REF!,11,FALSE)</f>
        <v>#REF!</v>
      </c>
    </row>
    <row r="13" spans="1:5" s="4" customFormat="1" ht="15" customHeight="1" x14ac:dyDescent="0.25">
      <c r="B13" s="20">
        <f>+B12+0.01</f>
        <v>1.03</v>
      </c>
      <c r="C13" s="22" t="e">
        <f>+VLOOKUP(B13,#REF!,2,FALSE)</f>
        <v>#REF!</v>
      </c>
      <c r="D13" s="12" t="e">
        <f>+VLOOKUP(B13,#REF!,3,FALSE)</f>
        <v>#REF!</v>
      </c>
      <c r="E13" s="5" t="e">
        <f>+VLOOKUP(B13,#REF!,11,FALSE)</f>
        <v>#REF!</v>
      </c>
    </row>
    <row r="14" spans="1:5" s="4" customFormat="1" ht="15" customHeight="1" x14ac:dyDescent="0.25">
      <c r="B14" s="20">
        <f>+B13+0.01</f>
        <v>1.04</v>
      </c>
      <c r="C14" s="22" t="e">
        <f>+VLOOKUP(B14,#REF!,2,FALSE)</f>
        <v>#REF!</v>
      </c>
      <c r="D14" s="12" t="e">
        <f>+VLOOKUP(B14,#REF!,3,FALSE)</f>
        <v>#REF!</v>
      </c>
      <c r="E14" s="5" t="e">
        <f>+VLOOKUP(B14,#REF!,11,FALSE)</f>
        <v>#REF!</v>
      </c>
    </row>
    <row r="15" spans="1:5" s="4" customFormat="1" ht="15" customHeight="1" x14ac:dyDescent="0.25">
      <c r="B15" s="20">
        <f>+B14+0.01</f>
        <v>1.05</v>
      </c>
      <c r="C15" s="21" t="e">
        <f>+VLOOKUP(B15,#REF!,2,FALSE)</f>
        <v>#REF!</v>
      </c>
      <c r="D15" s="12"/>
      <c r="E15" s="5"/>
    </row>
    <row r="16" spans="1:5" s="4" customFormat="1" ht="15" customHeight="1" x14ac:dyDescent="0.25">
      <c r="B16" s="25">
        <f>+B15+0.0001</f>
        <v>1.0501</v>
      </c>
      <c r="C16" s="22" t="e">
        <f>+VLOOKUP(B16,#REF!,2,FALSE)</f>
        <v>#REF!</v>
      </c>
      <c r="D16" s="12" t="e">
        <f>+VLOOKUP(B16,#REF!,3,FALSE)</f>
        <v>#REF!</v>
      </c>
      <c r="E16" s="5" t="e">
        <f>+VLOOKUP(B16,#REF!,11,FALSE)</f>
        <v>#REF!</v>
      </c>
    </row>
    <row r="17" spans="2:5" s="4" customFormat="1" ht="15" customHeight="1" x14ac:dyDescent="0.25">
      <c r="B17" s="25">
        <f t="shared" ref="B17:B23" si="0">+B16+0.0001</f>
        <v>1.0502</v>
      </c>
      <c r="C17" s="22" t="e">
        <f>+VLOOKUP(B17,#REF!,2,FALSE)</f>
        <v>#REF!</v>
      </c>
      <c r="D17" s="12" t="e">
        <f>+VLOOKUP(B17,#REF!,3,FALSE)</f>
        <v>#REF!</v>
      </c>
      <c r="E17" s="5" t="e">
        <f>+VLOOKUP(B17,#REF!,11,FALSE)</f>
        <v>#REF!</v>
      </c>
    </row>
    <row r="18" spans="2:5" s="4" customFormat="1" ht="15" customHeight="1" x14ac:dyDescent="0.25">
      <c r="B18" s="25">
        <f t="shared" si="0"/>
        <v>1.0503</v>
      </c>
      <c r="C18" s="22" t="e">
        <f>+VLOOKUP(B18,#REF!,2,FALSE)</f>
        <v>#REF!</v>
      </c>
      <c r="D18" s="12" t="e">
        <f>+VLOOKUP(B18,#REF!,3,FALSE)</f>
        <v>#REF!</v>
      </c>
      <c r="E18" s="5" t="e">
        <f>+VLOOKUP(B18,#REF!,11,FALSE)</f>
        <v>#REF!</v>
      </c>
    </row>
    <row r="19" spans="2:5" s="4" customFormat="1" ht="15" customHeight="1" x14ac:dyDescent="0.25">
      <c r="B19" s="25">
        <f t="shared" si="0"/>
        <v>1.0504</v>
      </c>
      <c r="C19" s="22" t="e">
        <f>+VLOOKUP(B19,#REF!,2,FALSE)</f>
        <v>#REF!</v>
      </c>
      <c r="D19" s="12" t="e">
        <f>+VLOOKUP(B19,#REF!,3,FALSE)</f>
        <v>#REF!</v>
      </c>
      <c r="E19" s="5" t="e">
        <f>+VLOOKUP(B19,#REF!,11,FALSE)</f>
        <v>#REF!</v>
      </c>
    </row>
    <row r="20" spans="2:5" s="4" customFormat="1" ht="15" hidden="1" customHeight="1" x14ac:dyDescent="0.25">
      <c r="B20" s="25">
        <f t="shared" si="0"/>
        <v>1.0505</v>
      </c>
      <c r="C20" s="22" t="e">
        <f>+VLOOKUP(B20,#REF!,2,FALSE)</f>
        <v>#REF!</v>
      </c>
      <c r="D20" s="12" t="e">
        <f>+VLOOKUP(B20,#REF!,3,FALSE)</f>
        <v>#REF!</v>
      </c>
      <c r="E20" s="5" t="e">
        <f>+VLOOKUP(B20,#REF!,11,FALSE)</f>
        <v>#REF!</v>
      </c>
    </row>
    <row r="21" spans="2:5" s="4" customFormat="1" ht="15" customHeight="1" x14ac:dyDescent="0.25">
      <c r="B21" s="25">
        <f t="shared" si="0"/>
        <v>1.0506</v>
      </c>
      <c r="C21" s="22" t="e">
        <f>+VLOOKUP(B21,#REF!,2,FALSE)</f>
        <v>#REF!</v>
      </c>
      <c r="D21" s="12" t="e">
        <f>+VLOOKUP(B21,#REF!,3,FALSE)</f>
        <v>#REF!</v>
      </c>
      <c r="E21" s="5" t="e">
        <f>+VLOOKUP(B21,#REF!,11,FALSE)</f>
        <v>#REF!</v>
      </c>
    </row>
    <row r="22" spans="2:5" s="4" customFormat="1" ht="15" customHeight="1" x14ac:dyDescent="0.25">
      <c r="B22" s="25">
        <f t="shared" si="0"/>
        <v>1.0507</v>
      </c>
      <c r="C22" s="22" t="e">
        <f>+VLOOKUP(B22,#REF!,2,FALSE)</f>
        <v>#REF!</v>
      </c>
      <c r="D22" s="12" t="e">
        <f>+VLOOKUP(B22,#REF!,3,FALSE)</f>
        <v>#REF!</v>
      </c>
      <c r="E22" s="5" t="e">
        <f>+VLOOKUP(B22,#REF!,11,FALSE)</f>
        <v>#REF!</v>
      </c>
    </row>
    <row r="23" spans="2:5" s="4" customFormat="1" ht="15" customHeight="1" x14ac:dyDescent="0.25">
      <c r="B23" s="25">
        <f t="shared" si="0"/>
        <v>1.0508</v>
      </c>
      <c r="C23" s="22" t="e">
        <f>+VLOOKUP(B23,#REF!,2,FALSE)</f>
        <v>#REF!</v>
      </c>
      <c r="D23" s="12" t="e">
        <f>+VLOOKUP(B23,#REF!,3,FALSE)</f>
        <v>#REF!</v>
      </c>
      <c r="E23" s="5" t="e">
        <f>+VLOOKUP(B23,#REF!,11,FALSE)</f>
        <v>#REF!</v>
      </c>
    </row>
    <row r="24" spans="2:5" s="4" customFormat="1" ht="15" customHeight="1" x14ac:dyDescent="0.25">
      <c r="B24" s="25">
        <f>+B23+0.0001</f>
        <v>1.0508999999999999</v>
      </c>
      <c r="C24" s="22" t="e">
        <f>+VLOOKUP(B24,#REF!,2,FALSE)</f>
        <v>#REF!</v>
      </c>
      <c r="D24" s="12" t="e">
        <f>+VLOOKUP(B24,#REF!,3,FALSE)</f>
        <v>#REF!</v>
      </c>
      <c r="E24" s="5" t="e">
        <f>+VLOOKUP(B24,#REF!,11,FALSE)</f>
        <v>#REF!</v>
      </c>
    </row>
    <row r="25" spans="2:5" s="4" customFormat="1" ht="15" customHeight="1" x14ac:dyDescent="0.25">
      <c r="B25" s="25">
        <f>+B24+0.0001</f>
        <v>1.0509999999999999</v>
      </c>
      <c r="C25" s="22" t="e">
        <f>+VLOOKUP(B25,#REF!,2,FALSE)</f>
        <v>#REF!</v>
      </c>
      <c r="D25" s="12" t="e">
        <f>+VLOOKUP(B25,#REF!,3,FALSE)</f>
        <v>#REF!</v>
      </c>
      <c r="E25" s="5" t="e">
        <f>+VLOOKUP(B25,#REF!,11,FALSE)</f>
        <v>#REF!</v>
      </c>
    </row>
    <row r="26" spans="2:5" s="4" customFormat="1" ht="15" customHeight="1" x14ac:dyDescent="0.25">
      <c r="B26" s="25">
        <f>+B25+0.0001</f>
        <v>1.0510999999999999</v>
      </c>
      <c r="C26" s="22" t="e">
        <f>+VLOOKUP(B26,#REF!,2,FALSE)</f>
        <v>#REF!</v>
      </c>
      <c r="D26" s="12" t="e">
        <f>+VLOOKUP(B26,#REF!,3,FALSE)</f>
        <v>#REF!</v>
      </c>
      <c r="E26" s="5" t="e">
        <f>+VLOOKUP(B26,#REF!,11,FALSE)</f>
        <v>#REF!</v>
      </c>
    </row>
    <row r="27" spans="2:5" s="4" customFormat="1" ht="15" customHeight="1" x14ac:dyDescent="0.25">
      <c r="B27" s="25">
        <f>+B26+0.0001</f>
        <v>1.0511999999999999</v>
      </c>
      <c r="C27" s="22" t="e">
        <f>+VLOOKUP(B27,#REF!,2,FALSE)</f>
        <v>#REF!</v>
      </c>
      <c r="D27" s="12" t="e">
        <f>+VLOOKUP(B27,#REF!,3,FALSE)</f>
        <v>#REF!</v>
      </c>
      <c r="E27" s="5" t="e">
        <f>+VLOOKUP(B27,#REF!,11,FALSE)</f>
        <v>#REF!</v>
      </c>
    </row>
    <row r="28" spans="2:5" s="4" customFormat="1" ht="15" customHeight="1" x14ac:dyDescent="0.25">
      <c r="B28" s="20">
        <f>+B15+0.01</f>
        <v>1.06</v>
      </c>
      <c r="C28" s="21" t="e">
        <f>+VLOOKUP(B28,#REF!,2,FALSE)</f>
        <v>#REF!</v>
      </c>
      <c r="D28" s="12"/>
      <c r="E28" s="5"/>
    </row>
    <row r="29" spans="2:5" s="4" customFormat="1" ht="15" customHeight="1" x14ac:dyDescent="0.25">
      <c r="B29" s="25">
        <f>+B28+0.0001</f>
        <v>1.0601</v>
      </c>
      <c r="C29" s="22" t="e">
        <f>+VLOOKUP(B29,#REF!,2,FALSE)</f>
        <v>#REF!</v>
      </c>
      <c r="D29" s="12" t="e">
        <f>+VLOOKUP(B29,#REF!,3,FALSE)</f>
        <v>#REF!</v>
      </c>
      <c r="E29" s="5" t="e">
        <f>+VLOOKUP(B29,#REF!,11,FALSE)</f>
        <v>#REF!</v>
      </c>
    </row>
    <row r="30" spans="2:5" s="4" customFormat="1" ht="15" hidden="1" customHeight="1" x14ac:dyDescent="0.25">
      <c r="B30" s="25">
        <f>+B29+0.0001</f>
        <v>1.0602</v>
      </c>
      <c r="C30" s="22" t="e">
        <f>+VLOOKUP(B30,#REF!,2,FALSE)</f>
        <v>#REF!</v>
      </c>
      <c r="D30" s="12" t="e">
        <f>+VLOOKUP(B30,#REF!,3,FALSE)</f>
        <v>#REF!</v>
      </c>
      <c r="E30" s="5" t="e">
        <f>+VLOOKUP(B30,#REF!,11,FALSE)</f>
        <v>#REF!</v>
      </c>
    </row>
    <row r="31" spans="2:5" s="4" customFormat="1" ht="15" customHeight="1" x14ac:dyDescent="0.25">
      <c r="B31" s="25">
        <f>+B30+0.0001</f>
        <v>1.0603</v>
      </c>
      <c r="C31" s="22" t="e">
        <f>+VLOOKUP(B31,#REF!,2,FALSE)</f>
        <v>#REF!</v>
      </c>
      <c r="D31" s="12" t="e">
        <f>+VLOOKUP(B31,#REF!,3,FALSE)</f>
        <v>#REF!</v>
      </c>
      <c r="E31" s="5" t="e">
        <f>+VLOOKUP(B31,#REF!,11,FALSE)</f>
        <v>#REF!</v>
      </c>
    </row>
    <row r="32" spans="2:5" ht="15" customHeight="1" x14ac:dyDescent="0.25">
      <c r="B32" s="20">
        <f>+B28+0.01</f>
        <v>1.07</v>
      </c>
      <c r="C32" s="21" t="e">
        <f>+VLOOKUP(B32,#REF!,2,FALSE)</f>
        <v>#REF!</v>
      </c>
      <c r="D32" s="12" t="e">
        <f>+VLOOKUP(B32,#REF!,3,FALSE)</f>
        <v>#REF!</v>
      </c>
      <c r="E32" s="5" t="e">
        <f>+VLOOKUP(B32,#REF!,11,FALSE)</f>
        <v>#REF!</v>
      </c>
    </row>
    <row r="33" spans="2:5" ht="15" customHeight="1" x14ac:dyDescent="0.25">
      <c r="B33" s="20">
        <f>+B32+0.01</f>
        <v>1.08</v>
      </c>
      <c r="C33" s="21" t="e">
        <f>+VLOOKUP(B33,#REF!,2,FALSE)</f>
        <v>#REF!</v>
      </c>
      <c r="D33" s="12" t="e">
        <f>+VLOOKUP(B33,#REF!,3,FALSE)</f>
        <v>#REF!</v>
      </c>
      <c r="E33" s="5" t="e">
        <f>+VLOOKUP(B33,#REF!,11,FALSE)</f>
        <v>#REF!</v>
      </c>
    </row>
    <row r="34" spans="2:5" ht="15" customHeight="1" x14ac:dyDescent="0.25">
      <c r="B34" s="20">
        <f>+B33+0.01</f>
        <v>1.0900000000000001</v>
      </c>
      <c r="C34" s="21" t="e">
        <f>+VLOOKUP(B34,#REF!,2,FALSE)</f>
        <v>#REF!</v>
      </c>
      <c r="D34" s="12" t="e">
        <f>+VLOOKUP(B34,#REF!,3,FALSE)</f>
        <v>#REF!</v>
      </c>
      <c r="E34" s="5" t="e">
        <f>+VLOOKUP(B34,#REF!,11,FALSE)</f>
        <v>#REF!</v>
      </c>
    </row>
    <row r="35" spans="2:5" ht="15" customHeight="1" x14ac:dyDescent="0.25">
      <c r="B35" s="20">
        <f>+B34+0.01</f>
        <v>1.1000000000000001</v>
      </c>
      <c r="C35" s="21" t="e">
        <f>+VLOOKUP(B35,#REF!,2,FALSE)</f>
        <v>#REF!</v>
      </c>
      <c r="D35" s="12" t="e">
        <f>+VLOOKUP(B35,#REF!,3,FALSE)</f>
        <v>#REF!</v>
      </c>
      <c r="E35" s="5" t="e">
        <f>+VLOOKUP(B35,#REF!,11,FALSE)</f>
        <v>#REF!</v>
      </c>
    </row>
    <row r="36" spans="2:5" ht="15" customHeight="1" x14ac:dyDescent="0.25">
      <c r="B36" s="20">
        <f>+B35+0.01</f>
        <v>1.1100000000000001</v>
      </c>
      <c r="C36" s="21" t="e">
        <f>+VLOOKUP(B36,#REF!,2,FALSE)</f>
        <v>#REF!</v>
      </c>
      <c r="D36" s="12" t="e">
        <f>+VLOOKUP(B36,#REF!,3,FALSE)</f>
        <v>#REF!</v>
      </c>
      <c r="E36" s="5" t="e">
        <f>+VLOOKUP(B36,#REF!,11,FALSE)</f>
        <v>#REF!</v>
      </c>
    </row>
    <row r="37" spans="2:5" ht="15" customHeight="1" x14ac:dyDescent="0.25">
      <c r="B37" s="20">
        <f>+B36+0.01</f>
        <v>1.1200000000000001</v>
      </c>
      <c r="C37" s="21" t="e">
        <f>+VLOOKUP(B37,#REF!,2,FALSE)</f>
        <v>#REF!</v>
      </c>
      <c r="D37" s="12"/>
      <c r="E37" s="5"/>
    </row>
    <row r="38" spans="2:5" ht="15" customHeight="1" x14ac:dyDescent="0.25">
      <c r="B38" s="25">
        <f t="shared" ref="B38:B43" si="1">+B37+0.0001</f>
        <v>1.1201000000000001</v>
      </c>
      <c r="C38" s="22" t="e">
        <f>+VLOOKUP(B38,#REF!,2,FALSE)</f>
        <v>#REF!</v>
      </c>
      <c r="D38" s="12" t="e">
        <f>+VLOOKUP(B38,#REF!,3,FALSE)</f>
        <v>#REF!</v>
      </c>
      <c r="E38" s="5" t="e">
        <f>+VLOOKUP(B38,#REF!,11,FALSE)</f>
        <v>#REF!</v>
      </c>
    </row>
    <row r="39" spans="2:5" ht="15" customHeight="1" x14ac:dyDescent="0.25">
      <c r="B39" s="25">
        <f t="shared" si="1"/>
        <v>1.1202000000000001</v>
      </c>
      <c r="C39" s="22" t="e">
        <f>+VLOOKUP(B39,#REF!,2,FALSE)</f>
        <v>#REF!</v>
      </c>
      <c r="D39" s="12" t="e">
        <f>+VLOOKUP(B39,#REF!,3,FALSE)</f>
        <v>#REF!</v>
      </c>
      <c r="E39" s="5" t="e">
        <f>+VLOOKUP(B39,#REF!,11,FALSE)</f>
        <v>#REF!</v>
      </c>
    </row>
    <row r="40" spans="2:5" ht="15" customHeight="1" x14ac:dyDescent="0.25">
      <c r="B40" s="25">
        <f t="shared" si="1"/>
        <v>1.1203000000000001</v>
      </c>
      <c r="C40" s="22" t="e">
        <f>+VLOOKUP(B40,#REF!,2,FALSE)</f>
        <v>#REF!</v>
      </c>
      <c r="D40" s="12" t="e">
        <f>+VLOOKUP(B40,#REF!,3,FALSE)</f>
        <v>#REF!</v>
      </c>
      <c r="E40" s="5" t="e">
        <f>+VLOOKUP(B40,#REF!,11,FALSE)</f>
        <v>#REF!</v>
      </c>
    </row>
    <row r="41" spans="2:5" ht="15" customHeight="1" x14ac:dyDescent="0.25">
      <c r="B41" s="25">
        <f t="shared" si="1"/>
        <v>1.1204000000000001</v>
      </c>
      <c r="C41" s="22" t="e">
        <f>+VLOOKUP(B41,#REF!,2,FALSE)</f>
        <v>#REF!</v>
      </c>
      <c r="D41" s="12" t="e">
        <f>+VLOOKUP(B41,#REF!,3,FALSE)</f>
        <v>#REF!</v>
      </c>
      <c r="E41" s="5" t="e">
        <f>+VLOOKUP(B41,#REF!,11,FALSE)</f>
        <v>#REF!</v>
      </c>
    </row>
    <row r="42" spans="2:5" ht="15" customHeight="1" x14ac:dyDescent="0.25">
      <c r="B42" s="25">
        <f t="shared" si="1"/>
        <v>1.1205000000000001</v>
      </c>
      <c r="C42" s="22" t="e">
        <f>+VLOOKUP(B42,#REF!,2,FALSE)</f>
        <v>#REF!</v>
      </c>
      <c r="D42" s="12" t="e">
        <f>+VLOOKUP(B42,#REF!,3,FALSE)</f>
        <v>#REF!</v>
      </c>
      <c r="E42" s="5" t="e">
        <f>+VLOOKUP(B42,#REF!,11,FALSE)</f>
        <v>#REF!</v>
      </c>
    </row>
    <row r="43" spans="2:5" ht="15" hidden="1" customHeight="1" x14ac:dyDescent="0.25">
      <c r="B43" s="25">
        <f t="shared" si="1"/>
        <v>1.1206</v>
      </c>
      <c r="C43" s="22" t="e">
        <f>+VLOOKUP(B43,#REF!,2,FALSE)</f>
        <v>#REF!</v>
      </c>
      <c r="D43" s="12" t="e">
        <f>+VLOOKUP(B43,#REF!,3,FALSE)</f>
        <v>#REF!</v>
      </c>
      <c r="E43" s="5" t="e">
        <f>+VLOOKUP(B43,#REF!,11,FALSE)</f>
        <v>#REF!</v>
      </c>
    </row>
    <row r="44" spans="2:5" ht="15" customHeight="1" x14ac:dyDescent="0.25">
      <c r="B44" s="20">
        <f>+B37+0.01</f>
        <v>1.1300000000000001</v>
      </c>
      <c r="C44" s="21" t="e">
        <f>+VLOOKUP(B44,#REF!,2,FALSE)</f>
        <v>#REF!</v>
      </c>
      <c r="D44" s="12" t="e">
        <f>+VLOOKUP(B44,#REF!,3,FALSE)</f>
        <v>#REF!</v>
      </c>
      <c r="E44" s="5" t="e">
        <f>+VLOOKUP(B44,#REF!,11,FALSE)</f>
        <v>#REF!</v>
      </c>
    </row>
    <row r="45" spans="2:5" ht="15" customHeight="1" x14ac:dyDescent="0.25">
      <c r="B45" s="20">
        <f>+B44+0.01</f>
        <v>1.1400000000000001</v>
      </c>
      <c r="C45" s="21" t="e">
        <f>+VLOOKUP(B45,#REF!,2,FALSE)</f>
        <v>#REF!</v>
      </c>
      <c r="D45" s="12"/>
      <c r="E45" s="5"/>
    </row>
    <row r="46" spans="2:5" ht="15" customHeight="1" x14ac:dyDescent="0.25">
      <c r="B46" s="25">
        <f>+B45+0.0001</f>
        <v>1.1401000000000001</v>
      </c>
      <c r="C46" s="22" t="e">
        <f>+VLOOKUP(B46,#REF!,2,FALSE)</f>
        <v>#REF!</v>
      </c>
      <c r="D46" s="12" t="e">
        <f>+VLOOKUP(B46,#REF!,3,FALSE)</f>
        <v>#REF!</v>
      </c>
      <c r="E46" s="5" t="e">
        <f>+VLOOKUP(B46,#REF!,11,FALSE)</f>
        <v>#REF!</v>
      </c>
    </row>
    <row r="47" spans="2:5" ht="15" customHeight="1" x14ac:dyDescent="0.25">
      <c r="B47" s="25">
        <f>+B46+0.0001</f>
        <v>1.1402000000000001</v>
      </c>
      <c r="C47" s="22" t="e">
        <f>+VLOOKUP(B47,#REF!,2,FALSE)</f>
        <v>#REF!</v>
      </c>
      <c r="D47" s="12" t="e">
        <f>+VLOOKUP(B47,#REF!,3,FALSE)</f>
        <v>#REF!</v>
      </c>
      <c r="E47" s="5" t="e">
        <f>+VLOOKUP(B47,#REF!,11,FALSE)</f>
        <v>#REF!</v>
      </c>
    </row>
    <row r="48" spans="2:5" ht="15" customHeight="1" x14ac:dyDescent="0.25">
      <c r="B48" s="25">
        <f>+B47+0.0001</f>
        <v>1.1403000000000001</v>
      </c>
      <c r="C48" s="22" t="e">
        <f>+VLOOKUP(B48,#REF!,2,FALSE)</f>
        <v>#REF!</v>
      </c>
      <c r="D48" s="12" t="e">
        <f>+VLOOKUP(B48,#REF!,3,FALSE)</f>
        <v>#REF!</v>
      </c>
      <c r="E48" s="5" t="e">
        <f>+VLOOKUP(B48,#REF!,11,FALSE)</f>
        <v>#REF!</v>
      </c>
    </row>
    <row r="49" spans="2:12" ht="15" customHeight="1" x14ac:dyDescent="0.25">
      <c r="B49" s="25">
        <f>+B48+0.0001</f>
        <v>1.1404000000000001</v>
      </c>
      <c r="C49" s="22" t="e">
        <f>+VLOOKUP(B49,#REF!,2,FALSE)</f>
        <v>#REF!</v>
      </c>
      <c r="D49" s="12" t="e">
        <f>+VLOOKUP(B49,#REF!,3,FALSE)</f>
        <v>#REF!</v>
      </c>
      <c r="E49" s="5" t="e">
        <f>+VLOOKUP(B49,#REF!,11,FALSE)</f>
        <v>#REF!</v>
      </c>
    </row>
    <row r="50" spans="2:12" ht="15" customHeight="1" x14ac:dyDescent="0.25">
      <c r="B50" s="25">
        <f>+B49+0.0001</f>
        <v>1.1405000000000001</v>
      </c>
      <c r="C50" s="22" t="e">
        <f>+VLOOKUP(B50,#REF!,2,FALSE)</f>
        <v>#REF!</v>
      </c>
      <c r="D50" s="12" t="e">
        <f>+VLOOKUP(B50,#REF!,3,FALSE)</f>
        <v>#REF!</v>
      </c>
      <c r="E50" s="5" t="e">
        <f>+VLOOKUP(B50,#REF!,11,FALSE)</f>
        <v>#REF!</v>
      </c>
    </row>
    <row r="51" spans="2:12" ht="15" customHeight="1" x14ac:dyDescent="0.25">
      <c r="B51" s="20">
        <f>+B45+0.01</f>
        <v>1.1500000000000001</v>
      </c>
      <c r="C51" s="21" t="e">
        <f>+VLOOKUP(B51,#REF!,2,FALSE)</f>
        <v>#REF!</v>
      </c>
      <c r="D51" s="12" t="e">
        <f>+VLOOKUP(B51,#REF!,3,FALSE)</f>
        <v>#REF!</v>
      </c>
      <c r="E51" s="5" t="e">
        <f>+VLOOKUP(B51,#REF!,11,FALSE)</f>
        <v>#REF!</v>
      </c>
    </row>
    <row r="52" spans="2:12" ht="15" customHeight="1" x14ac:dyDescent="0.25">
      <c r="B52" s="18">
        <f>+B10+1</f>
        <v>2</v>
      </c>
      <c r="C52" s="19" t="e">
        <f>+VLOOKUP(B52,#REF!,2,FALSE)</f>
        <v>#REF!</v>
      </c>
      <c r="D52" s="28"/>
      <c r="E52" s="29"/>
    </row>
    <row r="53" spans="2:12" ht="15" customHeight="1" x14ac:dyDescent="0.25">
      <c r="B53" s="26">
        <f>+B52+0.01</f>
        <v>2.0099999999999998</v>
      </c>
      <c r="C53" s="31" t="e">
        <f>+VLOOKUP(B53,#REF!,2,FALSE)</f>
        <v>#REF!</v>
      </c>
      <c r="D53" s="15"/>
      <c r="E53" s="16"/>
    </row>
    <row r="54" spans="2:12" ht="15" customHeight="1" x14ac:dyDescent="0.25">
      <c r="B54" s="27">
        <f>+B53+0.0001</f>
        <v>2.0101</v>
      </c>
      <c r="C54" s="22" t="e">
        <f>+VLOOKUP(B54,#REF!,2,FALSE)</f>
        <v>#REF!</v>
      </c>
      <c r="D54" s="12" t="e">
        <f>+VLOOKUP(B54,#REF!,3,FALSE)</f>
        <v>#REF!</v>
      </c>
      <c r="E54" s="5" t="e">
        <f>+VLOOKUP(B54,#REF!,11,FALSE)</f>
        <v>#REF!</v>
      </c>
    </row>
    <row r="55" spans="2:12" ht="15" customHeight="1" x14ac:dyDescent="0.25">
      <c r="B55" s="27">
        <f t="shared" ref="B55:B70" si="2">+B54+0.0001</f>
        <v>2.0102000000000002</v>
      </c>
      <c r="C55" s="22" t="e">
        <f>+VLOOKUP(B55,#REF!,2,FALSE)</f>
        <v>#REF!</v>
      </c>
      <c r="D55" s="12" t="e">
        <f>+VLOOKUP(B55,#REF!,3,FALSE)</f>
        <v>#REF!</v>
      </c>
      <c r="E55" s="5" t="e">
        <f>+VLOOKUP(B55,#REF!,11,FALSE)</f>
        <v>#REF!</v>
      </c>
    </row>
    <row r="56" spans="2:12" ht="15" customHeight="1" x14ac:dyDescent="0.25">
      <c r="B56" s="27">
        <f t="shared" si="2"/>
        <v>2.0103000000000004</v>
      </c>
      <c r="C56" s="22" t="e">
        <f>+VLOOKUP(B56,#REF!,2,FALSE)</f>
        <v>#REF!</v>
      </c>
      <c r="D56" s="12" t="e">
        <f>+VLOOKUP(B56,#REF!,3,FALSE)</f>
        <v>#REF!</v>
      </c>
      <c r="E56" s="5" t="e">
        <f>+VLOOKUP(B56,#REF!,11,FALSE)</f>
        <v>#REF!</v>
      </c>
      <c r="H56" s="10" t="s">
        <v>180</v>
      </c>
      <c r="I56" s="10" t="s">
        <v>181</v>
      </c>
      <c r="J56" s="10" t="s">
        <v>182</v>
      </c>
      <c r="K56" s="10"/>
      <c r="L56" s="10"/>
    </row>
    <row r="57" spans="2:12" ht="15" customHeight="1" x14ac:dyDescent="0.25">
      <c r="B57" s="27">
        <f t="shared" si="2"/>
        <v>2.0104000000000006</v>
      </c>
      <c r="C57" s="22" t="e">
        <f>+VLOOKUP(B57,#REF!,2,FALSE)</f>
        <v>#REF!</v>
      </c>
      <c r="D57" s="12" t="e">
        <f>+VLOOKUP(B57,#REF!,3,FALSE)</f>
        <v>#REF!</v>
      </c>
      <c r="E57" s="5" t="e">
        <f>+VLOOKUP(B57,#REF!,11,FALSE)</f>
        <v>#REF!</v>
      </c>
      <c r="H57" s="14" t="e">
        <f>+E57+E58+E59</f>
        <v>#REF!</v>
      </c>
      <c r="I57" s="14" t="e">
        <f>+H57*0.75</f>
        <v>#REF!</v>
      </c>
      <c r="J57" s="14" t="e">
        <f>+H57-I57</f>
        <v>#REF!</v>
      </c>
      <c r="K57" s="14" t="s">
        <v>183</v>
      </c>
      <c r="L57" s="14"/>
    </row>
    <row r="58" spans="2:12" ht="15" customHeight="1" x14ac:dyDescent="0.25">
      <c r="B58" s="27">
        <f t="shared" si="2"/>
        <v>2.0105000000000008</v>
      </c>
      <c r="C58" s="22" t="e">
        <f>+VLOOKUP(B58,#REF!,2,FALSE)</f>
        <v>#REF!</v>
      </c>
      <c r="D58" s="12" t="e">
        <f>+VLOOKUP(B58,#REF!,3,FALSE)</f>
        <v>#REF!</v>
      </c>
      <c r="E58" s="5" t="e">
        <f>+VLOOKUP(B58,#REF!,11,FALSE)</f>
        <v>#REF!</v>
      </c>
      <c r="G58" s="6" t="s">
        <v>184</v>
      </c>
      <c r="I58" s="43" t="e">
        <f>+E63</f>
        <v>#REF!</v>
      </c>
      <c r="J58" s="43" t="e">
        <f>+E64</f>
        <v>#REF!</v>
      </c>
      <c r="K58" s="14"/>
      <c r="L58" s="14"/>
    </row>
    <row r="59" spans="2:12" ht="15" customHeight="1" x14ac:dyDescent="0.25">
      <c r="B59" s="27">
        <f t="shared" si="2"/>
        <v>2.0106000000000011</v>
      </c>
      <c r="C59" s="22" t="e">
        <f>+VLOOKUP(B59,#REF!,2,FALSE)</f>
        <v>#REF!</v>
      </c>
      <c r="D59" s="12" t="e">
        <f>+VLOOKUP(B59,#REF!,3,FALSE)</f>
        <v>#REF!</v>
      </c>
      <c r="E59" s="5" t="e">
        <f>+VLOOKUP(B59,#REF!,11,FALSE)</f>
        <v>#REF!</v>
      </c>
      <c r="I59" s="14" t="e">
        <f>+I57-I58</f>
        <v>#REF!</v>
      </c>
      <c r="J59" s="14" t="e">
        <f>+J57-J58</f>
        <v>#REF!</v>
      </c>
      <c r="K59" s="14" t="e">
        <f>+I59+J59</f>
        <v>#REF!</v>
      </c>
      <c r="L59" s="34" t="s">
        <v>185</v>
      </c>
    </row>
    <row r="60" spans="2:12" ht="15" customHeight="1" x14ac:dyDescent="0.25">
      <c r="B60" s="27">
        <f t="shared" si="2"/>
        <v>2.0107000000000013</v>
      </c>
      <c r="C60" s="22" t="e">
        <f>+VLOOKUP(B60,#REF!,2,FALSE)</f>
        <v>#REF!</v>
      </c>
      <c r="D60" s="12" t="e">
        <f>+VLOOKUP(B60,#REF!,3,FALSE)</f>
        <v>#REF!</v>
      </c>
      <c r="E60" s="5" t="e">
        <f>+VLOOKUP(B60,#REF!,11,FALSE)</f>
        <v>#REF!</v>
      </c>
      <c r="K60" s="35">
        <f>+[14]T.ELIM_MAT_DME_MI!$E$30+[14]T.ELIM_MAT_DME_MD!$E$30</f>
        <v>105683.96499999998</v>
      </c>
      <c r="L60" s="36" t="s">
        <v>186</v>
      </c>
    </row>
    <row r="61" spans="2:12" ht="15" customHeight="1" x14ac:dyDescent="0.25">
      <c r="B61" s="27">
        <f t="shared" si="2"/>
        <v>2.0108000000000015</v>
      </c>
      <c r="C61" s="22" t="e">
        <f>+VLOOKUP(B61,#REF!,2,FALSE)</f>
        <v>#REF!</v>
      </c>
      <c r="D61" s="12" t="e">
        <f>+VLOOKUP(B61,#REF!,3,FALSE)</f>
        <v>#REF!</v>
      </c>
      <c r="E61" s="5" t="e">
        <f>+VLOOKUP(B61,#REF!,11,FALSE)</f>
        <v>#REF!</v>
      </c>
      <c r="K61" s="37" t="e">
        <f>+K59-K60</f>
        <v>#REF!</v>
      </c>
    </row>
    <row r="62" spans="2:12" ht="15" customHeight="1" x14ac:dyDescent="0.25">
      <c r="B62" s="27">
        <f t="shared" si="2"/>
        <v>2.0109000000000017</v>
      </c>
      <c r="C62" s="22" t="e">
        <f>+VLOOKUP(B62,#REF!,2,FALSE)</f>
        <v>#REF!</v>
      </c>
      <c r="D62" s="12" t="e">
        <f>+VLOOKUP(B62,#REF!,3,FALSE)</f>
        <v>#REF!</v>
      </c>
      <c r="E62" s="5" t="e">
        <f>+VLOOKUP(B62,#REF!,11,FALSE)</f>
        <v>#REF!</v>
      </c>
      <c r="K62" s="13" t="e">
        <f>+IF(K61&lt;1,"ok","revisar")</f>
        <v>#REF!</v>
      </c>
    </row>
    <row r="63" spans="2:12" ht="15" customHeight="1" x14ac:dyDescent="0.25">
      <c r="B63" s="27">
        <f t="shared" si="2"/>
        <v>2.0110000000000019</v>
      </c>
      <c r="C63" s="22" t="e">
        <f>+VLOOKUP(B63,#REF!,2,FALSE)</f>
        <v>#REF!</v>
      </c>
      <c r="D63" s="12" t="e">
        <f>+VLOOKUP(B63,#REF!,3,FALSE)</f>
        <v>#REF!</v>
      </c>
      <c r="E63" s="5" t="e">
        <f>+VLOOKUP(B63,#REF!,11,FALSE)</f>
        <v>#REF!</v>
      </c>
    </row>
    <row r="64" spans="2:12" ht="15" customHeight="1" x14ac:dyDescent="0.25">
      <c r="B64" s="27">
        <f t="shared" si="2"/>
        <v>2.0111000000000021</v>
      </c>
      <c r="C64" s="22" t="e">
        <f>+VLOOKUP(B64,#REF!,2,FALSE)</f>
        <v>#REF!</v>
      </c>
      <c r="D64" s="12" t="e">
        <f>+VLOOKUP(B64,#REF!,3,FALSE)</f>
        <v>#REF!</v>
      </c>
      <c r="E64" s="5" t="e">
        <f>+VLOOKUP(B64,#REF!,11,FALSE)</f>
        <v>#REF!</v>
      </c>
    </row>
    <row r="65" spans="2:14" ht="15" customHeight="1" x14ac:dyDescent="0.25">
      <c r="B65" s="27">
        <f t="shared" si="2"/>
        <v>2.0112000000000023</v>
      </c>
      <c r="C65" s="22" t="e">
        <f>+VLOOKUP(B65,#REF!,2,FALSE)</f>
        <v>#REF!</v>
      </c>
      <c r="D65" s="12" t="e">
        <f>+VLOOKUP(B65,#REF!,3,FALSE)</f>
        <v>#REF!</v>
      </c>
      <c r="E65" s="5" t="e">
        <f>+VLOOKUP(B65,#REF!,11,FALSE)</f>
        <v>#REF!</v>
      </c>
    </row>
    <row r="66" spans="2:14" ht="15" customHeight="1" x14ac:dyDescent="0.25">
      <c r="B66" s="27">
        <f t="shared" si="2"/>
        <v>2.0113000000000025</v>
      </c>
      <c r="C66" s="22" t="e">
        <f>+VLOOKUP(B66,#REF!,2,FALSE)</f>
        <v>#REF!</v>
      </c>
      <c r="D66" s="12" t="e">
        <f>+VLOOKUP(B66,#REF!,3,FALSE)</f>
        <v>#REF!</v>
      </c>
      <c r="E66" s="5" t="e">
        <f>+VLOOKUP(B66,#REF!,11,FALSE)</f>
        <v>#REF!</v>
      </c>
    </row>
    <row r="67" spans="2:14" ht="15" customHeight="1" x14ac:dyDescent="0.25">
      <c r="B67" s="27">
        <f t="shared" si="2"/>
        <v>2.0114000000000027</v>
      </c>
      <c r="C67" s="22" t="e">
        <f>+VLOOKUP(B67,#REF!,2,FALSE)</f>
        <v>#REF!</v>
      </c>
      <c r="D67" s="12" t="e">
        <f>+VLOOKUP(B67,#REF!,3,FALSE)</f>
        <v>#REF!</v>
      </c>
      <c r="E67" s="5" t="e">
        <f>+VLOOKUP(B67,#REF!,11,FALSE)</f>
        <v>#REF!</v>
      </c>
    </row>
    <row r="68" spans="2:14" ht="15" customHeight="1" x14ac:dyDescent="0.25">
      <c r="B68" s="27">
        <f t="shared" si="2"/>
        <v>2.011500000000003</v>
      </c>
      <c r="C68" s="22" t="e">
        <f>+VLOOKUP(B68,#REF!,2,FALSE)</f>
        <v>#REF!</v>
      </c>
      <c r="D68" s="12" t="e">
        <f>+VLOOKUP(B68,#REF!,3,FALSE)</f>
        <v>#REF!</v>
      </c>
      <c r="E68" s="5" t="e">
        <f>+VLOOKUP(B68,#REF!,11,FALSE)</f>
        <v>#REF!</v>
      </c>
    </row>
    <row r="69" spans="2:14" ht="15" hidden="1" customHeight="1" x14ac:dyDescent="0.25">
      <c r="B69" s="27">
        <f t="shared" si="2"/>
        <v>2.0116000000000032</v>
      </c>
      <c r="C69" s="22" t="e">
        <f>+VLOOKUP(B69,#REF!,2,FALSE)</f>
        <v>#REF!</v>
      </c>
      <c r="D69" s="12" t="e">
        <f>+VLOOKUP(B69,#REF!,3,FALSE)</f>
        <v>#REF!</v>
      </c>
      <c r="E69" s="5" t="e">
        <f>+VLOOKUP(B69,#REF!,11,FALSE)</f>
        <v>#REF!</v>
      </c>
    </row>
    <row r="70" spans="2:14" ht="15" customHeight="1" x14ac:dyDescent="0.25">
      <c r="B70" s="27">
        <f t="shared" si="2"/>
        <v>2.0117000000000034</v>
      </c>
      <c r="C70" s="22" t="e">
        <f>+VLOOKUP(B70,#REF!,2,FALSE)</f>
        <v>#REF!</v>
      </c>
      <c r="D70" s="12" t="e">
        <f>+VLOOKUP(B70,#REF!,3,FALSE)</f>
        <v>#REF!</v>
      </c>
      <c r="E70" s="5" t="e">
        <f>+VLOOKUP(B70,#REF!,11,FALSE)</f>
        <v>#REF!</v>
      </c>
    </row>
    <row r="71" spans="2:14" ht="15" customHeight="1" x14ac:dyDescent="0.25">
      <c r="B71" s="26">
        <f>+B53+0.01</f>
        <v>2.0199999999999996</v>
      </c>
      <c r="C71" s="23" t="e">
        <f>+VLOOKUP(B71,#REF!,2,FALSE)</f>
        <v>#REF!</v>
      </c>
      <c r="D71" s="15"/>
      <c r="E71" s="30"/>
    </row>
    <row r="72" spans="2:14" ht="15" customHeight="1" x14ac:dyDescent="0.25">
      <c r="B72" s="27">
        <f>+B71+0.0001</f>
        <v>2.0200999999999998</v>
      </c>
      <c r="C72" s="22" t="e">
        <f>+VLOOKUP(B72,#REF!,2,FALSE)</f>
        <v>#REF!</v>
      </c>
      <c r="D72" s="12" t="e">
        <f>+VLOOKUP(B72,#REF!,3,FALSE)</f>
        <v>#REF!</v>
      </c>
      <c r="E72" s="5" t="e">
        <f>+VLOOKUP(B72,#REF!,11,FALSE)</f>
        <v>#REF!</v>
      </c>
    </row>
    <row r="73" spans="2:14" ht="15" customHeight="1" x14ac:dyDescent="0.25">
      <c r="B73" s="27">
        <f>+B72+0.0001</f>
        <v>2.0202</v>
      </c>
      <c r="C73" s="22" t="e">
        <f>+VLOOKUP(B73,#REF!,2,FALSE)</f>
        <v>#REF!</v>
      </c>
      <c r="D73" s="12" t="e">
        <f>+VLOOKUP(B73,#REF!,3,FALSE)</f>
        <v>#REF!</v>
      </c>
      <c r="E73" s="5" t="e">
        <f>+VLOOKUP(B73,#REF!,11,FALSE)</f>
        <v>#REF!</v>
      </c>
    </row>
    <row r="74" spans="2:14" ht="15" customHeight="1" x14ac:dyDescent="0.25">
      <c r="B74" s="27">
        <f>+B73+0.0001</f>
        <v>2.0203000000000002</v>
      </c>
      <c r="C74" s="22" t="e">
        <f>+VLOOKUP(B74,#REF!,2,FALSE)</f>
        <v>#REF!</v>
      </c>
      <c r="D74" s="12" t="e">
        <f>+VLOOKUP(B74,#REF!,3,FALSE)</f>
        <v>#REF!</v>
      </c>
      <c r="E74" s="5" t="e">
        <f>+VLOOKUP(B74,#REF!,11,FALSE)</f>
        <v>#REF!</v>
      </c>
      <c r="H74" s="6" t="s">
        <v>187</v>
      </c>
      <c r="I74" s="14" t="e">
        <f>+E74+E75</f>
        <v>#REF!</v>
      </c>
    </row>
    <row r="75" spans="2:14" ht="15" customHeight="1" x14ac:dyDescent="0.25">
      <c r="B75" s="27">
        <f>+B74+0.0001</f>
        <v>2.0204000000000004</v>
      </c>
      <c r="C75" s="22" t="e">
        <f>+VLOOKUP(B75,#REF!,2,FALSE)</f>
        <v>#REF!</v>
      </c>
      <c r="D75" s="12" t="e">
        <f>+VLOOKUP(B75,#REF!,3,FALSE)</f>
        <v>#REF!</v>
      </c>
      <c r="E75" s="5" t="e">
        <f>+VLOOKUP(B75,#REF!,11,FALSE)</f>
        <v>#REF!</v>
      </c>
      <c r="H75" s="6" t="s">
        <v>188</v>
      </c>
      <c r="I75" s="14" t="e">
        <f>+E78</f>
        <v>#REF!</v>
      </c>
      <c r="N75" s="14" t="e">
        <f>+E74+E75</f>
        <v>#REF!</v>
      </c>
    </row>
    <row r="76" spans="2:14" ht="15" customHeight="1" x14ac:dyDescent="0.25">
      <c r="B76" s="26">
        <f>+B71+0.01</f>
        <v>2.0299999999999994</v>
      </c>
      <c r="C76" s="23" t="e">
        <f>+VLOOKUP(B76,#REF!,2,FALSE)</f>
        <v>#REF!</v>
      </c>
      <c r="D76" s="15"/>
      <c r="E76" s="30"/>
      <c r="H76" s="6" t="s">
        <v>189</v>
      </c>
      <c r="I76" s="38" t="e">
        <f>+I74-I75</f>
        <v>#REF!</v>
      </c>
    </row>
    <row r="77" spans="2:14" ht="15" customHeight="1" x14ac:dyDescent="0.25">
      <c r="B77" s="27">
        <f>+B76+0.0001</f>
        <v>2.0300999999999996</v>
      </c>
      <c r="C77" s="22" t="e">
        <f>+VLOOKUP(B77,#REF!,2,FALSE)</f>
        <v>#REF!</v>
      </c>
      <c r="D77" s="12" t="e">
        <f>+VLOOKUP(B77,#REF!,3,FALSE)</f>
        <v>#REF!</v>
      </c>
      <c r="E77" s="5" t="e">
        <f>+VLOOKUP(B77,#REF!,11,FALSE)</f>
        <v>#REF!</v>
      </c>
      <c r="I77" s="39" t="e">
        <f>+I76*J77</f>
        <v>#REF!</v>
      </c>
      <c r="J77" s="6">
        <v>0.88</v>
      </c>
      <c r="K77" s="6" t="s">
        <v>190</v>
      </c>
      <c r="N77" s="14" t="e">
        <f>+N75-E78</f>
        <v>#REF!</v>
      </c>
    </row>
    <row r="78" spans="2:14" ht="15" customHeight="1" x14ac:dyDescent="0.25">
      <c r="B78" s="27">
        <f>+B77+0.0001</f>
        <v>2.0301999999999998</v>
      </c>
      <c r="C78" s="22" t="e">
        <f>+VLOOKUP(B78,#REF!,2,FALSE)</f>
        <v>#REF!</v>
      </c>
      <c r="D78" s="12" t="e">
        <f>+VLOOKUP(B78,#REF!,3,FALSE)</f>
        <v>#REF!</v>
      </c>
      <c r="E78" s="5" t="e">
        <f>+VLOOKUP(B78,#REF!,11,FALSE)</f>
        <v>#REF!</v>
      </c>
      <c r="I78" s="14" t="e">
        <f>+I77-E72</f>
        <v>#REF!</v>
      </c>
    </row>
    <row r="79" spans="2:14" ht="15" customHeight="1" x14ac:dyDescent="0.25">
      <c r="B79" s="27">
        <f>+B78+0.0001</f>
        <v>2.0303</v>
      </c>
      <c r="C79" s="22" t="e">
        <f>+VLOOKUP(B79,#REF!,2,FALSE)</f>
        <v>#REF!</v>
      </c>
      <c r="D79" s="12" t="e">
        <f>+VLOOKUP(B79,#REF!,3,FALSE)</f>
        <v>#REF!</v>
      </c>
      <c r="E79" s="5" t="e">
        <f>+VLOOKUP(B79,#REF!,11,FALSE)</f>
        <v>#REF!</v>
      </c>
      <c r="F79" s="14"/>
      <c r="G79" s="14"/>
      <c r="H79" s="14"/>
      <c r="I79" s="13" t="e">
        <f>+IF(I78&lt;1,"ok","revisar")</f>
        <v>#REF!</v>
      </c>
    </row>
    <row r="80" spans="2:14" ht="15" customHeight="1" x14ac:dyDescent="0.25">
      <c r="B80" s="27">
        <f>+B79+0.0001</f>
        <v>2.0304000000000002</v>
      </c>
      <c r="C80" s="22" t="e">
        <f>+VLOOKUP(B80,#REF!,2,FALSE)</f>
        <v>#REF!</v>
      </c>
      <c r="D80" s="12" t="e">
        <f>+VLOOKUP(B80,#REF!,3,FALSE)</f>
        <v>#REF!</v>
      </c>
      <c r="E80" s="5" t="e">
        <f>+VLOOKUP(B80,#REF!,11,FALSE)</f>
        <v>#REF!</v>
      </c>
      <c r="F80" s="14"/>
      <c r="G80" s="14"/>
    </row>
    <row r="81" spans="2:12" ht="15" customHeight="1" x14ac:dyDescent="0.25">
      <c r="B81" s="18">
        <f>+B52+1</f>
        <v>3</v>
      </c>
      <c r="C81" s="19" t="e">
        <f>+VLOOKUP(B81,#REF!,2,FALSE)</f>
        <v>#REF!</v>
      </c>
      <c r="D81" s="28"/>
      <c r="E81" s="29"/>
    </row>
    <row r="82" spans="2:12" ht="15" customHeight="1" x14ac:dyDescent="0.25">
      <c r="B82" s="26">
        <f>+B81+0.01</f>
        <v>3.01</v>
      </c>
      <c r="C82" s="23" t="e">
        <f>+VLOOKUP(B82,#REF!,2,FALSE)</f>
        <v>#REF!</v>
      </c>
      <c r="D82" s="15"/>
      <c r="E82" s="16"/>
    </row>
    <row r="83" spans="2:12" ht="15" customHeight="1" x14ac:dyDescent="0.25">
      <c r="B83" s="27">
        <f>+B82+0.0001</f>
        <v>3.0101</v>
      </c>
      <c r="C83" s="22" t="e">
        <f>+VLOOKUP(B83,#REF!,2,FALSE)</f>
        <v>#REF!</v>
      </c>
      <c r="D83" s="12" t="e">
        <f>+VLOOKUP(B83,#REF!,3,FALSE)</f>
        <v>#REF!</v>
      </c>
      <c r="E83" s="5" t="e">
        <f>+VLOOKUP(B83,#REF!,11,FALSE)</f>
        <v>#REF!</v>
      </c>
    </row>
    <row r="84" spans="2:12" ht="15" customHeight="1" x14ac:dyDescent="0.25">
      <c r="B84" s="27">
        <f t="shared" ref="B84:B99" si="3">+B83+0.0001</f>
        <v>3.0102000000000002</v>
      </c>
      <c r="C84" s="22" t="e">
        <f>+VLOOKUP(B84,#REF!,2,FALSE)</f>
        <v>#REF!</v>
      </c>
      <c r="D84" s="12" t="e">
        <f>+VLOOKUP(B84,#REF!,3,FALSE)</f>
        <v>#REF!</v>
      </c>
      <c r="E84" s="5" t="e">
        <f>+VLOOKUP(B84,#REF!,11,FALSE)</f>
        <v>#REF!</v>
      </c>
    </row>
    <row r="85" spans="2:12" ht="15" customHeight="1" x14ac:dyDescent="0.25">
      <c r="B85" s="27">
        <f t="shared" si="3"/>
        <v>3.0103000000000004</v>
      </c>
      <c r="C85" s="22" t="e">
        <f>+VLOOKUP(B85,#REF!,2,FALSE)</f>
        <v>#REF!</v>
      </c>
      <c r="D85" s="12" t="e">
        <f>+VLOOKUP(B85,#REF!,3,FALSE)</f>
        <v>#REF!</v>
      </c>
      <c r="E85" s="5" t="e">
        <f>+VLOOKUP(B85,#REF!,11,FALSE)</f>
        <v>#REF!</v>
      </c>
      <c r="H85" s="10" t="s">
        <v>180</v>
      </c>
      <c r="I85" s="10" t="s">
        <v>181</v>
      </c>
      <c r="J85" s="10" t="s">
        <v>182</v>
      </c>
      <c r="K85" s="10"/>
      <c r="L85" s="10"/>
    </row>
    <row r="86" spans="2:12" ht="15" customHeight="1" x14ac:dyDescent="0.25">
      <c r="B86" s="27">
        <f t="shared" si="3"/>
        <v>3.0104000000000006</v>
      </c>
      <c r="C86" s="22" t="e">
        <f>+VLOOKUP(B86,#REF!,2,FALSE)</f>
        <v>#REF!</v>
      </c>
      <c r="D86" s="12" t="e">
        <f>+VLOOKUP(B86,#REF!,3,FALSE)</f>
        <v>#REF!</v>
      </c>
      <c r="E86" s="5" t="e">
        <f>+VLOOKUP(B86,#REF!,11,FALSE)</f>
        <v>#REF!</v>
      </c>
      <c r="H86" s="14" t="e">
        <f>+E86+E87+E88</f>
        <v>#REF!</v>
      </c>
      <c r="I86" s="14" t="e">
        <f>+H86*0.75</f>
        <v>#REF!</v>
      </c>
      <c r="J86" s="14" t="e">
        <f>+H86-I86</f>
        <v>#REF!</v>
      </c>
      <c r="K86" s="14"/>
      <c r="L86" s="14"/>
    </row>
    <row r="87" spans="2:12" ht="15" customHeight="1" x14ac:dyDescent="0.25">
      <c r="B87" s="27">
        <f t="shared" si="3"/>
        <v>3.0105000000000008</v>
      </c>
      <c r="C87" s="22" t="e">
        <f>+VLOOKUP(B87,#REF!,2,FALSE)</f>
        <v>#REF!</v>
      </c>
      <c r="D87" s="12" t="e">
        <f>+VLOOKUP(B87,#REF!,3,FALSE)</f>
        <v>#REF!</v>
      </c>
      <c r="E87" s="5" t="e">
        <f>+VLOOKUP(B87,#REF!,11,FALSE)</f>
        <v>#REF!</v>
      </c>
      <c r="G87" s="6" t="s">
        <v>184</v>
      </c>
      <c r="I87" s="14" t="e">
        <f>+E92</f>
        <v>#REF!</v>
      </c>
      <c r="J87" s="14" t="e">
        <f>+E93</f>
        <v>#REF!</v>
      </c>
      <c r="K87" s="14"/>
      <c r="L87" s="14"/>
    </row>
    <row r="88" spans="2:12" ht="15" customHeight="1" x14ac:dyDescent="0.25">
      <c r="B88" s="27">
        <f t="shared" si="3"/>
        <v>3.0106000000000011</v>
      </c>
      <c r="C88" s="22" t="e">
        <f>+VLOOKUP(B88,#REF!,2,FALSE)</f>
        <v>#REF!</v>
      </c>
      <c r="D88" s="12" t="e">
        <f>+VLOOKUP(B88,#REF!,3,FALSE)</f>
        <v>#REF!</v>
      </c>
      <c r="E88" s="5" t="e">
        <f>+VLOOKUP(B88,#REF!,11,FALSE)</f>
        <v>#REF!</v>
      </c>
      <c r="I88" s="14" t="e">
        <f>+I86-I87</f>
        <v>#REF!</v>
      </c>
      <c r="J88" s="14" t="e">
        <f>+J86-J87</f>
        <v>#REF!</v>
      </c>
      <c r="K88" s="14" t="e">
        <f>+I88+J88</f>
        <v>#REF!</v>
      </c>
      <c r="L88" s="34" t="s">
        <v>185</v>
      </c>
    </row>
    <row r="89" spans="2:12" ht="15" customHeight="1" x14ac:dyDescent="0.25">
      <c r="B89" s="27">
        <f t="shared" si="3"/>
        <v>3.0107000000000013</v>
      </c>
      <c r="C89" s="22" t="e">
        <f>+VLOOKUP(B89,#REF!,2,FALSE)</f>
        <v>#REF!</v>
      </c>
      <c r="D89" s="12" t="e">
        <f>+VLOOKUP(B89,#REF!,3,FALSE)</f>
        <v>#REF!</v>
      </c>
      <c r="E89" s="5" t="e">
        <f>+VLOOKUP(B89,#REF!,11,FALSE)</f>
        <v>#REF!</v>
      </c>
      <c r="K89" s="37">
        <f>+[14]T.ELIM_MAT_DME_MI!$E$52+[14]T.ELIM_MAT_DME_MD!$E$52</f>
        <v>101785.69500000002</v>
      </c>
      <c r="L89" s="36" t="s">
        <v>186</v>
      </c>
    </row>
    <row r="90" spans="2:12" ht="15" customHeight="1" x14ac:dyDescent="0.25">
      <c r="B90" s="27">
        <f t="shared" si="3"/>
        <v>3.0108000000000015</v>
      </c>
      <c r="C90" s="22" t="e">
        <f>+VLOOKUP(B90,#REF!,2,FALSE)</f>
        <v>#REF!</v>
      </c>
      <c r="D90" s="12" t="e">
        <f>+VLOOKUP(B90,#REF!,3,FALSE)</f>
        <v>#REF!</v>
      </c>
      <c r="E90" s="5" t="e">
        <f>+VLOOKUP(B90,#REF!,11,FALSE)</f>
        <v>#REF!</v>
      </c>
      <c r="K90" s="35" t="e">
        <f>+K88-K89</f>
        <v>#REF!</v>
      </c>
    </row>
    <row r="91" spans="2:12" ht="15" customHeight="1" x14ac:dyDescent="0.25">
      <c r="B91" s="27">
        <f t="shared" si="3"/>
        <v>3.0109000000000017</v>
      </c>
      <c r="C91" s="22" t="e">
        <f>+VLOOKUP(B91,#REF!,2,FALSE)</f>
        <v>#REF!</v>
      </c>
      <c r="D91" s="12" t="e">
        <f>+VLOOKUP(B91,#REF!,3,FALSE)</f>
        <v>#REF!</v>
      </c>
      <c r="E91" s="5" t="e">
        <f>+VLOOKUP(B91,#REF!,11,FALSE)</f>
        <v>#REF!</v>
      </c>
      <c r="K91" s="13" t="e">
        <f>+IF(K90&lt;1,"ok","revisar")</f>
        <v>#REF!</v>
      </c>
    </row>
    <row r="92" spans="2:12" ht="15" customHeight="1" x14ac:dyDescent="0.25">
      <c r="B92" s="27">
        <f t="shared" si="3"/>
        <v>3.0110000000000019</v>
      </c>
      <c r="C92" s="22" t="e">
        <f>+VLOOKUP(B92,#REF!,2,FALSE)</f>
        <v>#REF!</v>
      </c>
      <c r="D92" s="12" t="e">
        <f>+VLOOKUP(B92,#REF!,3,FALSE)</f>
        <v>#REF!</v>
      </c>
      <c r="E92" s="5" t="e">
        <f>+VLOOKUP(B92,#REF!,11,FALSE)</f>
        <v>#REF!</v>
      </c>
    </row>
    <row r="93" spans="2:12" ht="15" customHeight="1" x14ac:dyDescent="0.25">
      <c r="B93" s="27">
        <f t="shared" si="3"/>
        <v>3.0111000000000021</v>
      </c>
      <c r="C93" s="22" t="e">
        <f>+VLOOKUP(B93,#REF!,2,FALSE)</f>
        <v>#REF!</v>
      </c>
      <c r="D93" s="12" t="e">
        <f>+VLOOKUP(B93,#REF!,3,FALSE)</f>
        <v>#REF!</v>
      </c>
      <c r="E93" s="5" t="e">
        <f>+VLOOKUP(B93,#REF!,11,FALSE)</f>
        <v>#REF!</v>
      </c>
    </row>
    <row r="94" spans="2:12" ht="15" customHeight="1" x14ac:dyDescent="0.25">
      <c r="B94" s="27">
        <f t="shared" si="3"/>
        <v>3.0112000000000023</v>
      </c>
      <c r="C94" s="22" t="e">
        <f>+VLOOKUP(B94,#REF!,2,FALSE)</f>
        <v>#REF!</v>
      </c>
      <c r="D94" s="12" t="e">
        <f>+VLOOKUP(B94,#REF!,3,FALSE)</f>
        <v>#REF!</v>
      </c>
      <c r="E94" s="5" t="e">
        <f>+VLOOKUP(B94,#REF!,11,FALSE)</f>
        <v>#REF!</v>
      </c>
    </row>
    <row r="95" spans="2:12" ht="15" customHeight="1" x14ac:dyDescent="0.25">
      <c r="B95" s="27">
        <f t="shared" si="3"/>
        <v>3.0113000000000025</v>
      </c>
      <c r="C95" s="22" t="e">
        <f>+VLOOKUP(B95,#REF!,2,FALSE)</f>
        <v>#REF!</v>
      </c>
      <c r="D95" s="12" t="e">
        <f>+VLOOKUP(B95,#REF!,3,FALSE)</f>
        <v>#REF!</v>
      </c>
      <c r="E95" s="5" t="e">
        <f>+VLOOKUP(B95,#REF!,11,FALSE)</f>
        <v>#REF!</v>
      </c>
    </row>
    <row r="96" spans="2:12" ht="15" customHeight="1" x14ac:dyDescent="0.25">
      <c r="B96" s="27">
        <f t="shared" si="3"/>
        <v>3.0114000000000027</v>
      </c>
      <c r="C96" s="22" t="e">
        <f>+VLOOKUP(B96,#REF!,2,FALSE)</f>
        <v>#REF!</v>
      </c>
      <c r="D96" s="12" t="e">
        <f>+VLOOKUP(B96,#REF!,3,FALSE)</f>
        <v>#REF!</v>
      </c>
      <c r="E96" s="5" t="e">
        <f>+VLOOKUP(B96,#REF!,11,FALSE)</f>
        <v>#REF!</v>
      </c>
    </row>
    <row r="97" spans="2:14" ht="15" customHeight="1" x14ac:dyDescent="0.25">
      <c r="B97" s="27">
        <f t="shared" si="3"/>
        <v>3.011500000000003</v>
      </c>
      <c r="C97" s="22" t="e">
        <f>+VLOOKUP(B97,#REF!,2,FALSE)</f>
        <v>#REF!</v>
      </c>
      <c r="D97" s="12" t="e">
        <f>+VLOOKUP(B97,#REF!,3,FALSE)</f>
        <v>#REF!</v>
      </c>
      <c r="E97" s="5" t="e">
        <f>+VLOOKUP(B97,#REF!,11,FALSE)</f>
        <v>#REF!</v>
      </c>
    </row>
    <row r="98" spans="2:14" ht="15" hidden="1" customHeight="1" x14ac:dyDescent="0.25">
      <c r="B98" s="27">
        <f t="shared" si="3"/>
        <v>3.0116000000000032</v>
      </c>
      <c r="C98" s="22" t="e">
        <f>+VLOOKUP(B98,#REF!,2,FALSE)</f>
        <v>#REF!</v>
      </c>
      <c r="D98" s="12" t="e">
        <f>+VLOOKUP(B98,#REF!,3,FALSE)</f>
        <v>#REF!</v>
      </c>
      <c r="E98" s="5" t="e">
        <f>+VLOOKUP(B98,#REF!,11,FALSE)</f>
        <v>#REF!</v>
      </c>
    </row>
    <row r="99" spans="2:14" ht="15" customHeight="1" x14ac:dyDescent="0.25">
      <c r="B99" s="27">
        <f t="shared" si="3"/>
        <v>3.0117000000000034</v>
      </c>
      <c r="C99" s="22" t="e">
        <f>+VLOOKUP(B99,#REF!,2,FALSE)</f>
        <v>#REF!</v>
      </c>
      <c r="D99" s="12" t="e">
        <f>+VLOOKUP(B99,#REF!,3,FALSE)</f>
        <v>#REF!</v>
      </c>
      <c r="E99" s="5" t="e">
        <f>+VLOOKUP(B99,#REF!,11,FALSE)</f>
        <v>#REF!</v>
      </c>
    </row>
    <row r="100" spans="2:14" ht="15" customHeight="1" x14ac:dyDescent="0.25">
      <c r="B100" s="26">
        <f>+B82+0.01</f>
        <v>3.0199999999999996</v>
      </c>
      <c r="C100" s="23" t="e">
        <f>+VLOOKUP(B100,#REF!,2,FALSE)</f>
        <v>#REF!</v>
      </c>
      <c r="D100" s="15"/>
      <c r="E100" s="16"/>
    </row>
    <row r="101" spans="2:14" ht="15" customHeight="1" x14ac:dyDescent="0.25">
      <c r="B101" s="27">
        <f>+B100+0.0001</f>
        <v>3.0200999999999998</v>
      </c>
      <c r="C101" s="22" t="e">
        <f>+VLOOKUP(B101,#REF!,2,FALSE)</f>
        <v>#REF!</v>
      </c>
      <c r="D101" s="12" t="e">
        <f>+VLOOKUP(B101,#REF!,3,FALSE)</f>
        <v>#REF!</v>
      </c>
      <c r="E101" s="5" t="e">
        <f>+VLOOKUP(B101,#REF!,11,FALSE)</f>
        <v>#REF!</v>
      </c>
    </row>
    <row r="102" spans="2:14" ht="15" customHeight="1" x14ac:dyDescent="0.25">
      <c r="B102" s="27">
        <f>+B101+0.0001</f>
        <v>3.0202</v>
      </c>
      <c r="C102" s="22" t="e">
        <f>+VLOOKUP(B102,#REF!,2,FALSE)</f>
        <v>#REF!</v>
      </c>
      <c r="D102" s="12" t="e">
        <f>+VLOOKUP(B102,#REF!,3,FALSE)</f>
        <v>#REF!</v>
      </c>
      <c r="E102" s="5" t="e">
        <f>+VLOOKUP(B102,#REF!,11,FALSE)</f>
        <v>#REF!</v>
      </c>
    </row>
    <row r="103" spans="2:14" ht="15" customHeight="1" x14ac:dyDescent="0.25">
      <c r="B103" s="27">
        <f>+B102+0.0001</f>
        <v>3.0203000000000002</v>
      </c>
      <c r="C103" s="22" t="e">
        <f>+VLOOKUP(B103,#REF!,2,FALSE)</f>
        <v>#REF!</v>
      </c>
      <c r="D103" s="12" t="e">
        <f>+VLOOKUP(B103,#REF!,3,FALSE)</f>
        <v>#REF!</v>
      </c>
      <c r="E103" s="5" t="e">
        <f>+VLOOKUP(B103,#REF!,11,FALSE)</f>
        <v>#REF!</v>
      </c>
      <c r="H103" s="6" t="s">
        <v>187</v>
      </c>
      <c r="I103" s="14" t="e">
        <f>+E103+E104</f>
        <v>#REF!</v>
      </c>
    </row>
    <row r="104" spans="2:14" ht="15" customHeight="1" x14ac:dyDescent="0.25">
      <c r="B104" s="27">
        <f>+B103+0.0001</f>
        <v>3.0204000000000004</v>
      </c>
      <c r="C104" s="22" t="e">
        <f>+VLOOKUP(B104,#REF!,2,FALSE)</f>
        <v>#REF!</v>
      </c>
      <c r="D104" s="12" t="e">
        <f>+VLOOKUP(B104,#REF!,3,FALSE)</f>
        <v>#REF!</v>
      </c>
      <c r="E104" s="5" t="e">
        <f>+VLOOKUP(B104,#REF!,11,FALSE)</f>
        <v>#REF!</v>
      </c>
      <c r="H104" s="6" t="s">
        <v>188</v>
      </c>
      <c r="I104" s="14" t="e">
        <f>+E107</f>
        <v>#REF!</v>
      </c>
      <c r="N104" s="14" t="e">
        <f>+E103+E104</f>
        <v>#REF!</v>
      </c>
    </row>
    <row r="105" spans="2:14" ht="15" customHeight="1" x14ac:dyDescent="0.25">
      <c r="B105" s="26">
        <f>+B100+0.01</f>
        <v>3.0299999999999994</v>
      </c>
      <c r="C105" s="23" t="e">
        <f>+VLOOKUP(B105,#REF!,2,FALSE)</f>
        <v>#REF!</v>
      </c>
      <c r="D105" s="15"/>
      <c r="E105" s="16"/>
      <c r="H105" s="6" t="s">
        <v>189</v>
      </c>
      <c r="I105" s="38" t="e">
        <f>+I103-I104</f>
        <v>#REF!</v>
      </c>
    </row>
    <row r="106" spans="2:14" ht="15" customHeight="1" x14ac:dyDescent="0.25">
      <c r="B106" s="27">
        <f>+B105+0.0001</f>
        <v>3.0300999999999996</v>
      </c>
      <c r="C106" s="22" t="e">
        <f>+VLOOKUP(B106,#REF!,2,FALSE)</f>
        <v>#REF!</v>
      </c>
      <c r="D106" s="12" t="e">
        <f>+VLOOKUP(B106,#REF!,3,FALSE)</f>
        <v>#REF!</v>
      </c>
      <c r="E106" s="5" t="e">
        <f>+VLOOKUP(B106,#REF!,11,FALSE)</f>
        <v>#REF!</v>
      </c>
      <c r="I106" s="39" t="e">
        <f>+I105*J106</f>
        <v>#REF!</v>
      </c>
      <c r="J106" s="6">
        <v>0.88</v>
      </c>
      <c r="K106" s="4" t="s">
        <v>190</v>
      </c>
      <c r="N106" s="14" t="e">
        <f>+N104-E107</f>
        <v>#REF!</v>
      </c>
    </row>
    <row r="107" spans="2:14" ht="15" customHeight="1" x14ac:dyDescent="0.25">
      <c r="B107" s="27">
        <f>+B106+0.0001</f>
        <v>3.0301999999999998</v>
      </c>
      <c r="C107" s="22" t="e">
        <f>+VLOOKUP(B107,#REF!,2,FALSE)</f>
        <v>#REF!</v>
      </c>
      <c r="D107" s="12" t="e">
        <f>+VLOOKUP(B107,#REF!,3,FALSE)</f>
        <v>#REF!</v>
      </c>
      <c r="E107" s="5" t="e">
        <f>+VLOOKUP(B107,#REF!,11,FALSE)</f>
        <v>#REF!</v>
      </c>
      <c r="I107" s="14" t="e">
        <f>+I106-E101</f>
        <v>#REF!</v>
      </c>
    </row>
    <row r="108" spans="2:14" ht="15" customHeight="1" x14ac:dyDescent="0.25">
      <c r="B108" s="27">
        <f>+B107+0.0001</f>
        <v>3.0303</v>
      </c>
      <c r="C108" s="22" t="e">
        <f>+VLOOKUP(B108,#REF!,2,FALSE)</f>
        <v>#REF!</v>
      </c>
      <c r="D108" s="12" t="e">
        <f>+VLOOKUP(B108,#REF!,3,FALSE)</f>
        <v>#REF!</v>
      </c>
      <c r="E108" s="5" t="e">
        <f>+VLOOKUP(B108,#REF!,11,FALSE)</f>
        <v>#REF!</v>
      </c>
      <c r="H108" s="14"/>
      <c r="I108" s="13" t="e">
        <f>+IF(I107&lt;1,"ok","revisar")</f>
        <v>#REF!</v>
      </c>
    </row>
    <row r="109" spans="2:14" ht="15" customHeight="1" x14ac:dyDescent="0.25">
      <c r="B109" s="27">
        <f>+B108+0.0001</f>
        <v>3.0304000000000002</v>
      </c>
      <c r="C109" s="22" t="e">
        <f>+VLOOKUP(B109,#REF!,2,FALSE)</f>
        <v>#REF!</v>
      </c>
      <c r="D109" s="12" t="e">
        <f>+VLOOKUP(B109,#REF!,3,FALSE)</f>
        <v>#REF!</v>
      </c>
      <c r="E109" s="5" t="e">
        <f>+VLOOKUP(B109,#REF!,11,FALSE)</f>
        <v>#REF!</v>
      </c>
    </row>
    <row r="110" spans="2:14" ht="15" customHeight="1" x14ac:dyDescent="0.25">
      <c r="B110" s="18">
        <f>+B81+1</f>
        <v>4</v>
      </c>
      <c r="C110" s="19" t="e">
        <f>+VLOOKUP(B110,#REF!,2,FALSE)</f>
        <v>#REF!</v>
      </c>
      <c r="D110" s="28"/>
      <c r="E110" s="29"/>
    </row>
    <row r="111" spans="2:14" ht="15" customHeight="1" x14ac:dyDescent="0.25">
      <c r="B111" s="26">
        <f>+B110+0.01</f>
        <v>4.01</v>
      </c>
      <c r="C111" s="23" t="e">
        <f>+VLOOKUP(B111,#REF!,2,FALSE)</f>
        <v>#REF!</v>
      </c>
      <c r="D111" s="15"/>
      <c r="E111" s="16"/>
    </row>
    <row r="112" spans="2:14" ht="15" hidden="1" customHeight="1" x14ac:dyDescent="0.25">
      <c r="B112" s="27">
        <f>+B111+0.0001</f>
        <v>4.0100999999999996</v>
      </c>
      <c r="C112" s="22" t="e">
        <f>+VLOOKUP(B112,#REF!,2,FALSE)</f>
        <v>#REF!</v>
      </c>
      <c r="D112" s="12" t="e">
        <f>+VLOOKUP(B112,#REF!,3,FALSE)</f>
        <v>#REF!</v>
      </c>
      <c r="E112" s="5" t="e">
        <f>+VLOOKUP(B112,#REF!,11,FALSE)</f>
        <v>#REF!</v>
      </c>
    </row>
    <row r="113" spans="2:12" ht="15" hidden="1" customHeight="1" x14ac:dyDescent="0.25">
      <c r="B113" s="27">
        <f t="shared" ref="B113:B128" si="4">+B112+0.0001</f>
        <v>4.0101999999999993</v>
      </c>
      <c r="C113" s="22" t="e">
        <f>+VLOOKUP(B113,#REF!,2,FALSE)</f>
        <v>#REF!</v>
      </c>
      <c r="D113" s="12" t="e">
        <f>+VLOOKUP(B113,#REF!,3,FALSE)</f>
        <v>#REF!</v>
      </c>
      <c r="E113" s="5" t="e">
        <f>+VLOOKUP(B113,#REF!,11,FALSE)</f>
        <v>#REF!</v>
      </c>
    </row>
    <row r="114" spans="2:12" ht="15" hidden="1" customHeight="1" x14ac:dyDescent="0.25">
      <c r="B114" s="27">
        <f t="shared" si="4"/>
        <v>4.0102999999999991</v>
      </c>
      <c r="C114" s="22" t="e">
        <f>+VLOOKUP(B114,#REF!,2,FALSE)</f>
        <v>#REF!</v>
      </c>
      <c r="D114" s="12" t="e">
        <f>+VLOOKUP(B114,#REF!,3,FALSE)</f>
        <v>#REF!</v>
      </c>
      <c r="E114" s="5" t="e">
        <f>+VLOOKUP(B114,#REF!,11,FALSE)</f>
        <v>#REF!</v>
      </c>
      <c r="H114" s="10" t="s">
        <v>180</v>
      </c>
      <c r="I114" s="10" t="s">
        <v>181</v>
      </c>
      <c r="J114" s="10" t="s">
        <v>182</v>
      </c>
      <c r="K114" s="10"/>
      <c r="L114" s="10"/>
    </row>
    <row r="115" spans="2:12" ht="15" customHeight="1" x14ac:dyDescent="0.25">
      <c r="B115" s="27">
        <f t="shared" si="4"/>
        <v>4.0103999999999989</v>
      </c>
      <c r="C115" s="22" t="e">
        <f>+VLOOKUP(B115,#REF!,2,FALSE)</f>
        <v>#REF!</v>
      </c>
      <c r="D115" s="12" t="e">
        <f>+VLOOKUP(B115,#REF!,3,FALSE)</f>
        <v>#REF!</v>
      </c>
      <c r="E115" s="5" t="e">
        <f>+VLOOKUP(B115,#REF!,11,FALSE)</f>
        <v>#REF!</v>
      </c>
      <c r="H115" s="14" t="e">
        <f>+E115+E116+E117</f>
        <v>#REF!</v>
      </c>
      <c r="I115" s="14" t="e">
        <f>+H115*0.75</f>
        <v>#REF!</v>
      </c>
      <c r="J115" s="14" t="e">
        <f>+H115-I115</f>
        <v>#REF!</v>
      </c>
      <c r="K115" s="14"/>
      <c r="L115" s="14"/>
    </row>
    <row r="116" spans="2:12" ht="15" customHeight="1" x14ac:dyDescent="0.25">
      <c r="B116" s="27">
        <f t="shared" si="4"/>
        <v>4.0104999999999986</v>
      </c>
      <c r="C116" s="22" t="e">
        <f>+VLOOKUP(B116,#REF!,2,FALSE)</f>
        <v>#REF!</v>
      </c>
      <c r="D116" s="12" t="e">
        <f>+VLOOKUP(B116,#REF!,3,FALSE)</f>
        <v>#REF!</v>
      </c>
      <c r="E116" s="5" t="e">
        <f>+VLOOKUP(B116,#REF!,11,FALSE)</f>
        <v>#REF!</v>
      </c>
      <c r="G116" s="6" t="s">
        <v>184</v>
      </c>
      <c r="I116" s="14" t="e">
        <f>+E121</f>
        <v>#REF!</v>
      </c>
      <c r="J116" s="14" t="e">
        <f>+E122</f>
        <v>#REF!</v>
      </c>
      <c r="K116" s="14"/>
      <c r="L116" s="14"/>
    </row>
    <row r="117" spans="2:12" ht="15" customHeight="1" x14ac:dyDescent="0.25">
      <c r="B117" s="27">
        <f t="shared" si="4"/>
        <v>4.0105999999999984</v>
      </c>
      <c r="C117" s="22" t="e">
        <f>+VLOOKUP(B117,#REF!,2,FALSE)</f>
        <v>#REF!</v>
      </c>
      <c r="D117" s="12" t="e">
        <f>+VLOOKUP(B117,#REF!,3,FALSE)</f>
        <v>#REF!</v>
      </c>
      <c r="E117" s="5" t="e">
        <f>+VLOOKUP(B117,#REF!,11,FALSE)</f>
        <v>#REF!</v>
      </c>
      <c r="I117" s="14" t="e">
        <f>+I115-I116</f>
        <v>#REF!</v>
      </c>
      <c r="J117" s="14" t="e">
        <f>+J115-J116</f>
        <v>#REF!</v>
      </c>
      <c r="K117" s="14" t="e">
        <f>+I117+J117</f>
        <v>#REF!</v>
      </c>
      <c r="L117" s="34" t="s">
        <v>185</v>
      </c>
    </row>
    <row r="118" spans="2:12" ht="15" customHeight="1" x14ac:dyDescent="0.25">
      <c r="B118" s="27">
        <f t="shared" si="4"/>
        <v>4.0106999999999982</v>
      </c>
      <c r="C118" s="22" t="e">
        <f>+VLOOKUP(B118,#REF!,2,FALSE)</f>
        <v>#REF!</v>
      </c>
      <c r="D118" s="12" t="e">
        <f>+VLOOKUP(B118,#REF!,3,FALSE)</f>
        <v>#REF!</v>
      </c>
      <c r="E118" s="5" t="e">
        <f>+VLOOKUP(B118,#REF!,11,FALSE)</f>
        <v>#REF!</v>
      </c>
      <c r="K118" s="40">
        <f>+[14]T.ELIM_MAT_DME_MD!$E$77+[14]T.ELIM_MAT_DME_MI!$E$75</f>
        <v>135819.00999999998</v>
      </c>
      <c r="L118" s="36" t="s">
        <v>186</v>
      </c>
    </row>
    <row r="119" spans="2:12" ht="15" customHeight="1" x14ac:dyDescent="0.25">
      <c r="B119" s="27">
        <f t="shared" si="4"/>
        <v>4.0107999999999979</v>
      </c>
      <c r="C119" s="22" t="e">
        <f>+VLOOKUP(B119,#REF!,2,FALSE)</f>
        <v>#REF!</v>
      </c>
      <c r="D119" s="12" t="e">
        <f>+VLOOKUP(B119,#REF!,3,FALSE)</f>
        <v>#REF!</v>
      </c>
      <c r="E119" s="5" t="e">
        <f>+VLOOKUP(B119,#REF!,11,FALSE)</f>
        <v>#REF!</v>
      </c>
      <c r="K119" s="35" t="e">
        <f>+K117-K118</f>
        <v>#REF!</v>
      </c>
    </row>
    <row r="120" spans="2:12" ht="15" customHeight="1" x14ac:dyDescent="0.25">
      <c r="B120" s="27">
        <f t="shared" si="4"/>
        <v>4.0108999999999977</v>
      </c>
      <c r="C120" s="22" t="e">
        <f>+VLOOKUP(B120,#REF!,2,FALSE)</f>
        <v>#REF!</v>
      </c>
      <c r="D120" s="12" t="e">
        <f>+VLOOKUP(B120,#REF!,3,FALSE)</f>
        <v>#REF!</v>
      </c>
      <c r="E120" s="5" t="e">
        <f>+VLOOKUP(B120,#REF!,11,FALSE)</f>
        <v>#REF!</v>
      </c>
      <c r="K120" s="13" t="e">
        <f>+IF(K119&lt;1,"ok","revisar")</f>
        <v>#REF!</v>
      </c>
    </row>
    <row r="121" spans="2:12" ht="15" customHeight="1" x14ac:dyDescent="0.25">
      <c r="B121" s="27">
        <f t="shared" si="4"/>
        <v>4.0109999999999975</v>
      </c>
      <c r="C121" s="22" t="e">
        <f>+VLOOKUP(B121,#REF!,2,FALSE)</f>
        <v>#REF!</v>
      </c>
      <c r="D121" s="12" t="e">
        <f>+VLOOKUP(B121,#REF!,3,FALSE)</f>
        <v>#REF!</v>
      </c>
      <c r="E121" s="5" t="e">
        <f>+VLOOKUP(B121,#REF!,11,FALSE)</f>
        <v>#REF!</v>
      </c>
    </row>
    <row r="122" spans="2:12" ht="15" customHeight="1" x14ac:dyDescent="0.25">
      <c r="B122" s="27">
        <f t="shared" si="4"/>
        <v>4.0110999999999972</v>
      </c>
      <c r="C122" s="22" t="e">
        <f>+VLOOKUP(B122,#REF!,2,FALSE)</f>
        <v>#REF!</v>
      </c>
      <c r="D122" s="12" t="e">
        <f>+VLOOKUP(B122,#REF!,3,FALSE)</f>
        <v>#REF!</v>
      </c>
      <c r="E122" s="5" t="e">
        <f>+VLOOKUP(B122,#REF!,11,FALSE)</f>
        <v>#REF!</v>
      </c>
    </row>
    <row r="123" spans="2:12" ht="15" customHeight="1" x14ac:dyDescent="0.25">
      <c r="B123" s="27">
        <f t="shared" si="4"/>
        <v>4.011199999999997</v>
      </c>
      <c r="C123" s="22" t="e">
        <f>+VLOOKUP(B123,#REF!,2,FALSE)</f>
        <v>#REF!</v>
      </c>
      <c r="D123" s="12" t="e">
        <f>+VLOOKUP(B123,#REF!,3,FALSE)</f>
        <v>#REF!</v>
      </c>
      <c r="E123" s="5" t="e">
        <f>+VLOOKUP(B123,#REF!,11,FALSE)</f>
        <v>#REF!</v>
      </c>
      <c r="K123" s="37"/>
    </row>
    <row r="124" spans="2:12" ht="15" customHeight="1" x14ac:dyDescent="0.25">
      <c r="B124" s="27">
        <f t="shared" si="4"/>
        <v>4.0112999999999968</v>
      </c>
      <c r="C124" s="22" t="e">
        <f>+VLOOKUP(B124,#REF!,2,FALSE)</f>
        <v>#REF!</v>
      </c>
      <c r="D124" s="12" t="e">
        <f>+VLOOKUP(B124,#REF!,3,FALSE)</f>
        <v>#REF!</v>
      </c>
      <c r="E124" s="5" t="e">
        <f>+VLOOKUP(B124,#REF!,11,FALSE)</f>
        <v>#REF!</v>
      </c>
    </row>
    <row r="125" spans="2:12" ht="15" customHeight="1" x14ac:dyDescent="0.25">
      <c r="B125" s="27">
        <f t="shared" si="4"/>
        <v>4.0113999999999965</v>
      </c>
      <c r="C125" s="22" t="e">
        <f>+VLOOKUP(B125,#REF!,2,FALSE)</f>
        <v>#REF!</v>
      </c>
      <c r="D125" s="12" t="e">
        <f>+VLOOKUP(B125,#REF!,3,FALSE)</f>
        <v>#REF!</v>
      </c>
      <c r="E125" s="5" t="e">
        <f>+VLOOKUP(B125,#REF!,11,FALSE)</f>
        <v>#REF!</v>
      </c>
    </row>
    <row r="126" spans="2:12" ht="15" customHeight="1" x14ac:dyDescent="0.25">
      <c r="B126" s="27">
        <f t="shared" si="4"/>
        <v>4.0114999999999963</v>
      </c>
      <c r="C126" s="22" t="e">
        <f>+VLOOKUP(B126,#REF!,2,FALSE)</f>
        <v>#REF!</v>
      </c>
      <c r="D126" s="12" t="e">
        <f>+VLOOKUP(B126,#REF!,3,FALSE)</f>
        <v>#REF!</v>
      </c>
      <c r="E126" s="5" t="e">
        <f>+VLOOKUP(B126,#REF!,11,FALSE)</f>
        <v>#REF!</v>
      </c>
    </row>
    <row r="127" spans="2:12" ht="15" customHeight="1" x14ac:dyDescent="0.25">
      <c r="B127" s="27">
        <f t="shared" si="4"/>
        <v>4.0115999999999961</v>
      </c>
      <c r="C127" s="22" t="e">
        <f>+VLOOKUP(B127,#REF!,2,FALSE)</f>
        <v>#REF!</v>
      </c>
      <c r="D127" s="12" t="e">
        <f>+VLOOKUP(B127,#REF!,3,FALSE)</f>
        <v>#REF!</v>
      </c>
      <c r="E127" s="5" t="e">
        <f>+VLOOKUP(B127,#REF!,11,FALSE)</f>
        <v>#REF!</v>
      </c>
    </row>
    <row r="128" spans="2:12" ht="15" hidden="1" customHeight="1" x14ac:dyDescent="0.25">
      <c r="B128" s="27">
        <f t="shared" si="4"/>
        <v>4.0116999999999958</v>
      </c>
      <c r="C128" s="22" t="e">
        <f>+VLOOKUP(B128,#REF!,2,FALSE)</f>
        <v>#REF!</v>
      </c>
      <c r="D128" s="12" t="e">
        <f>+VLOOKUP(B128,#REF!,3,FALSE)</f>
        <v>#REF!</v>
      </c>
      <c r="E128" s="5" t="e">
        <f>+VLOOKUP(B128,#REF!,11,FALSE)</f>
        <v>#REF!</v>
      </c>
    </row>
    <row r="129" spans="2:14" ht="15" customHeight="1" x14ac:dyDescent="0.25">
      <c r="B129" s="26">
        <f>+B111+0.01</f>
        <v>4.0199999999999996</v>
      </c>
      <c r="C129" s="23" t="e">
        <f>+VLOOKUP(B129,#REF!,2,FALSE)</f>
        <v>#REF!</v>
      </c>
      <c r="D129" s="15"/>
      <c r="E129" s="16"/>
    </row>
    <row r="130" spans="2:14" ht="15" customHeight="1" x14ac:dyDescent="0.25">
      <c r="B130" s="27">
        <f>+B129+0.0001</f>
        <v>4.0200999999999993</v>
      </c>
      <c r="C130" s="22" t="e">
        <f>+VLOOKUP(B130,#REF!,2,FALSE)</f>
        <v>#REF!</v>
      </c>
      <c r="D130" s="12" t="e">
        <f>+VLOOKUP(B130,#REF!,3,FALSE)</f>
        <v>#REF!</v>
      </c>
      <c r="E130" s="5" t="e">
        <f>+VLOOKUP(B130,#REF!,11,FALSE)</f>
        <v>#REF!</v>
      </c>
    </row>
    <row r="131" spans="2:14" ht="15" customHeight="1" x14ac:dyDescent="0.25">
      <c r="B131" s="27">
        <f>+B130+0.0001</f>
        <v>4.0201999999999991</v>
      </c>
      <c r="C131" s="22" t="e">
        <f>+VLOOKUP(B131,#REF!,2,FALSE)</f>
        <v>#REF!</v>
      </c>
      <c r="D131" s="12" t="e">
        <f>+VLOOKUP(B131,#REF!,3,FALSE)</f>
        <v>#REF!</v>
      </c>
      <c r="E131" s="5" t="e">
        <f>+VLOOKUP(B131,#REF!,11,FALSE)</f>
        <v>#REF!</v>
      </c>
    </row>
    <row r="132" spans="2:14" ht="15" customHeight="1" x14ac:dyDescent="0.25">
      <c r="B132" s="27">
        <f>+B131+0.0001</f>
        <v>4.0202999999999989</v>
      </c>
      <c r="C132" s="22" t="e">
        <f>+VLOOKUP(B132,#REF!,2,FALSE)</f>
        <v>#REF!</v>
      </c>
      <c r="D132" s="12" t="e">
        <f>+VLOOKUP(B132,#REF!,3,FALSE)</f>
        <v>#REF!</v>
      </c>
      <c r="E132" s="5" t="e">
        <f>+VLOOKUP(B132,#REF!,11,FALSE)</f>
        <v>#REF!</v>
      </c>
      <c r="H132" s="6" t="s">
        <v>187</v>
      </c>
      <c r="I132" s="14" t="e">
        <f>+E132+E133</f>
        <v>#REF!</v>
      </c>
    </row>
    <row r="133" spans="2:14" ht="15" customHeight="1" x14ac:dyDescent="0.25">
      <c r="B133" s="27">
        <f>+B132+0.0001</f>
        <v>4.0203999999999986</v>
      </c>
      <c r="C133" s="22" t="e">
        <f>+VLOOKUP(B133,#REF!,2,FALSE)</f>
        <v>#REF!</v>
      </c>
      <c r="D133" s="12" t="e">
        <f>+VLOOKUP(B133,#REF!,3,FALSE)</f>
        <v>#REF!</v>
      </c>
      <c r="E133" s="5" t="e">
        <f>+VLOOKUP(B133,#REF!,11,FALSE)</f>
        <v>#REF!</v>
      </c>
      <c r="H133" s="6" t="s">
        <v>188</v>
      </c>
      <c r="I133" s="14" t="e">
        <f>+E137</f>
        <v>#REF!</v>
      </c>
      <c r="N133" s="14" t="e">
        <f>+E132+E133</f>
        <v>#REF!</v>
      </c>
    </row>
    <row r="134" spans="2:14" ht="15" customHeight="1" x14ac:dyDescent="0.25">
      <c r="B134" s="26">
        <f>+B129+0.01</f>
        <v>4.0299999999999994</v>
      </c>
      <c r="C134" s="23" t="e">
        <f>+VLOOKUP(B134,#REF!,2,FALSE)</f>
        <v>#REF!</v>
      </c>
      <c r="D134" s="15"/>
      <c r="E134" s="16"/>
      <c r="H134" s="6" t="s">
        <v>189</v>
      </c>
      <c r="I134" s="38" t="e">
        <f>+I132-I133</f>
        <v>#REF!</v>
      </c>
    </row>
    <row r="135" spans="2:14" ht="15" customHeight="1" x14ac:dyDescent="0.25">
      <c r="B135" s="27">
        <f>+B134+0.0001</f>
        <v>4.0300999999999991</v>
      </c>
      <c r="C135" s="22" t="e">
        <f>+VLOOKUP(B135,#REF!,2,FALSE)</f>
        <v>#REF!</v>
      </c>
      <c r="D135" s="12" t="e">
        <f>+VLOOKUP(B135,#REF!,3,FALSE)</f>
        <v>#REF!</v>
      </c>
      <c r="E135" s="5" t="e">
        <f>+VLOOKUP(B135,#REF!,11,FALSE)</f>
        <v>#REF!</v>
      </c>
      <c r="I135" s="39" t="e">
        <f>+I134*J135</f>
        <v>#REF!</v>
      </c>
      <c r="J135" s="6">
        <v>0.88</v>
      </c>
      <c r="K135" s="4" t="s">
        <v>190</v>
      </c>
      <c r="N135" s="14" t="e">
        <f>+N133-E137</f>
        <v>#REF!</v>
      </c>
    </row>
    <row r="136" spans="2:14" ht="15" customHeight="1" x14ac:dyDescent="0.25">
      <c r="B136" s="27">
        <f>+B135+0.0001</f>
        <v>4.0301999999999989</v>
      </c>
      <c r="C136" s="22" t="e">
        <f>+VLOOKUP(B136,#REF!,2,FALSE)</f>
        <v>#REF!</v>
      </c>
      <c r="D136" s="12" t="e">
        <f>+VLOOKUP(B136,#REF!,3,FALSE)</f>
        <v>#REF!</v>
      </c>
      <c r="E136" s="5" t="e">
        <f>+VLOOKUP(B136,#REF!,11,FALSE)</f>
        <v>#REF!</v>
      </c>
      <c r="I136" s="14" t="e">
        <f>+I135-E130</f>
        <v>#REF!</v>
      </c>
    </row>
    <row r="137" spans="2:14" ht="15" customHeight="1" x14ac:dyDescent="0.25">
      <c r="B137" s="27">
        <f>+B136+0.0001</f>
        <v>4.0302999999999987</v>
      </c>
      <c r="C137" s="22" t="e">
        <f>+VLOOKUP(B137,#REF!,2,FALSE)</f>
        <v>#REF!</v>
      </c>
      <c r="D137" s="12" t="e">
        <f>+VLOOKUP(B137,#REF!,3,FALSE)</f>
        <v>#REF!</v>
      </c>
      <c r="E137" s="5" t="e">
        <f>+VLOOKUP(B137,#REF!,11,FALSE)</f>
        <v>#REF!</v>
      </c>
      <c r="H137" s="14"/>
      <c r="I137" s="13" t="e">
        <f>+IF(I136&lt;1,"ok","revisar")</f>
        <v>#REF!</v>
      </c>
    </row>
    <row r="138" spans="2:14" ht="15" customHeight="1" x14ac:dyDescent="0.25">
      <c r="B138" s="27">
        <f>+B137+0.0001</f>
        <v>4.0303999999999984</v>
      </c>
      <c r="C138" s="22" t="e">
        <f>+VLOOKUP(B138,#REF!,2,FALSE)</f>
        <v>#REF!</v>
      </c>
      <c r="D138" s="12" t="e">
        <f>+VLOOKUP(B138,#REF!,3,FALSE)</f>
        <v>#REF!</v>
      </c>
      <c r="E138" s="5" t="e">
        <f>+VLOOKUP(B138,#REF!,11,FALSE)</f>
        <v>#REF!</v>
      </c>
      <c r="F138" s="14"/>
      <c r="G138" s="14"/>
    </row>
    <row r="139" spans="2:14" ht="15" customHeight="1" x14ac:dyDescent="0.25">
      <c r="B139" s="27">
        <f>+B138+0.0001</f>
        <v>4.0304999999999982</v>
      </c>
      <c r="C139" s="22" t="e">
        <f>+VLOOKUP(B139,#REF!,2,FALSE)</f>
        <v>#REF!</v>
      </c>
      <c r="D139" s="12" t="e">
        <f>+VLOOKUP(B139,#REF!,3,FALSE)</f>
        <v>#REF!</v>
      </c>
      <c r="E139" s="5" t="e">
        <f>+VLOOKUP(B139,#REF!,11,FALSE)</f>
        <v>#REF!</v>
      </c>
      <c r="F139" s="14"/>
      <c r="G139" s="14"/>
    </row>
    <row r="140" spans="2:14" ht="15" customHeight="1" x14ac:dyDescent="0.25">
      <c r="B140" s="26">
        <f>+B134+0.01</f>
        <v>4.0399999999999991</v>
      </c>
      <c r="C140" s="23" t="e">
        <f>+VLOOKUP(B140,#REF!,2,FALSE)</f>
        <v>#REF!</v>
      </c>
      <c r="D140" s="15"/>
      <c r="E140" s="16"/>
    </row>
    <row r="141" spans="2:14" ht="15" customHeight="1" x14ac:dyDescent="0.25">
      <c r="B141" s="27">
        <f>+B140+0.0001</f>
        <v>4.0400999999999989</v>
      </c>
      <c r="C141" s="22" t="e">
        <f>+VLOOKUP(B141,#REF!,2,FALSE)</f>
        <v>#REF!</v>
      </c>
      <c r="D141" s="12" t="e">
        <f>+VLOOKUP(B141,#REF!,3,FALSE)</f>
        <v>#REF!</v>
      </c>
      <c r="E141" s="5" t="e">
        <f>+VLOOKUP(B141,#REF!,11,FALSE)</f>
        <v>#REF!</v>
      </c>
    </row>
    <row r="142" spans="2:14" ht="15" customHeight="1" x14ac:dyDescent="0.25">
      <c r="B142" s="27">
        <f>+B141+0.0001</f>
        <v>4.0401999999999987</v>
      </c>
      <c r="C142" s="22" t="e">
        <f>+VLOOKUP(B142,#REF!,2,FALSE)</f>
        <v>#REF!</v>
      </c>
      <c r="D142" s="12" t="e">
        <f>+VLOOKUP(B142,#REF!,3,FALSE)</f>
        <v>#REF!</v>
      </c>
      <c r="E142" s="5" t="e">
        <f>+VLOOKUP(B142,#REF!,11,FALSE)</f>
        <v>#REF!</v>
      </c>
    </row>
    <row r="143" spans="2:14" ht="15" customHeight="1" x14ac:dyDescent="0.25">
      <c r="B143" s="27">
        <f>+B142+0.0001</f>
        <v>4.0402999999999984</v>
      </c>
      <c r="C143" s="22" t="e">
        <f>+VLOOKUP(B143,#REF!,2,FALSE)</f>
        <v>#REF!</v>
      </c>
      <c r="D143" s="12" t="e">
        <f>+VLOOKUP(B143,#REF!,3,FALSE)</f>
        <v>#REF!</v>
      </c>
      <c r="E143" s="5" t="e">
        <f>+VLOOKUP(B143,#REF!,11,FALSE)</f>
        <v>#REF!</v>
      </c>
      <c r="H143" s="14" t="e">
        <f>+E143*J135</f>
        <v>#REF!</v>
      </c>
      <c r="I143" s="14" t="e">
        <f>+H143-E144</f>
        <v>#REF!</v>
      </c>
    </row>
    <row r="144" spans="2:14" ht="15" customHeight="1" x14ac:dyDescent="0.25">
      <c r="B144" s="27">
        <f>+B143+0.0001</f>
        <v>4.0403999999999982</v>
      </c>
      <c r="C144" s="22" t="e">
        <f>+VLOOKUP(B144,#REF!,2,FALSE)</f>
        <v>#REF!</v>
      </c>
      <c r="D144" s="12" t="e">
        <f>+VLOOKUP(B144,#REF!,3,FALSE)</f>
        <v>#REF!</v>
      </c>
      <c r="E144" s="5" t="e">
        <f>+VLOOKUP(B144,#REF!,11,FALSE)</f>
        <v>#REF!</v>
      </c>
      <c r="I144" s="13" t="e">
        <f>+IF(I143&lt;1,"ok","revisar")</f>
        <v>#REF!</v>
      </c>
    </row>
    <row r="145" spans="2:12" ht="15" customHeight="1" x14ac:dyDescent="0.25">
      <c r="B145" s="27">
        <f>+B144+0.0001</f>
        <v>4.040499999999998</v>
      </c>
      <c r="C145" s="22" t="e">
        <f>+VLOOKUP(B145,#REF!,2,FALSE)</f>
        <v>#REF!</v>
      </c>
      <c r="D145" s="12" t="e">
        <f>+VLOOKUP(B145,#REF!,3,FALSE)</f>
        <v>#REF!</v>
      </c>
      <c r="E145" s="5" t="e">
        <f>+VLOOKUP(B145,#REF!,11,FALSE)</f>
        <v>#REF!</v>
      </c>
    </row>
    <row r="146" spans="2:12" ht="15" customHeight="1" x14ac:dyDescent="0.25">
      <c r="B146" s="26">
        <f>+B140+0.01</f>
        <v>4.0499999999999989</v>
      </c>
      <c r="C146" s="23" t="e">
        <f>+VLOOKUP(B146,#REF!,2,FALSE)</f>
        <v>#REF!</v>
      </c>
      <c r="D146" s="12"/>
      <c r="E146" s="5"/>
    </row>
    <row r="147" spans="2:12" ht="15" customHeight="1" x14ac:dyDescent="0.25">
      <c r="B147" s="27">
        <f>+B146+0.0001</f>
        <v>4.0500999999999987</v>
      </c>
      <c r="C147" s="22" t="e">
        <f>+VLOOKUP(B147,#REF!,2,FALSE)</f>
        <v>#REF!</v>
      </c>
      <c r="D147" s="12" t="e">
        <f>+VLOOKUP(B147,#REF!,3,FALSE)</f>
        <v>#REF!</v>
      </c>
      <c r="E147" s="5" t="e">
        <f>+VLOOKUP(B147,#REF!,11,FALSE)</f>
        <v>#REF!</v>
      </c>
    </row>
    <row r="148" spans="2:12" ht="15" customHeight="1" x14ac:dyDescent="0.25">
      <c r="B148" s="27">
        <f>+B147+0.0001</f>
        <v>4.0501999999999985</v>
      </c>
      <c r="C148" s="22" t="e">
        <f>+VLOOKUP(B148,#REF!,2,FALSE)</f>
        <v>#REF!</v>
      </c>
      <c r="D148" s="12" t="e">
        <f>+VLOOKUP(B148,#REF!,3,FALSE)</f>
        <v>#REF!</v>
      </c>
      <c r="E148" s="5" t="e">
        <f>+VLOOKUP(B148,#REF!,11,FALSE)</f>
        <v>#REF!</v>
      </c>
    </row>
    <row r="149" spans="2:12" ht="15" customHeight="1" x14ac:dyDescent="0.25">
      <c r="B149" s="27">
        <f>+B148+0.0001</f>
        <v>4.0502999999999982</v>
      </c>
      <c r="C149" s="22" t="e">
        <f>+VLOOKUP(B149,#REF!,2,FALSE)</f>
        <v>#REF!</v>
      </c>
      <c r="D149" s="12" t="e">
        <f>+VLOOKUP(B149,#REF!,3,FALSE)</f>
        <v>#REF!</v>
      </c>
      <c r="E149" s="5" t="e">
        <f>+VLOOKUP(B149,#REF!,11,FALSE)</f>
        <v>#REF!</v>
      </c>
    </row>
    <row r="150" spans="2:12" ht="15" customHeight="1" x14ac:dyDescent="0.25">
      <c r="B150" s="27">
        <f>+B149+0.0001</f>
        <v>4.050399999999998</v>
      </c>
      <c r="C150" s="22" t="e">
        <f>+VLOOKUP(B150,#REF!,2,FALSE)</f>
        <v>#REF!</v>
      </c>
      <c r="D150" s="12" t="e">
        <f>+VLOOKUP(B150,#REF!,3,FALSE)</f>
        <v>#REF!</v>
      </c>
      <c r="E150" s="5" t="e">
        <f>+VLOOKUP(B150,#REF!,11,FALSE)</f>
        <v>#REF!</v>
      </c>
    </row>
    <row r="151" spans="2:12" ht="15" customHeight="1" x14ac:dyDescent="0.25">
      <c r="B151" s="27">
        <f>+B150+0.0001</f>
        <v>4.0504999999999978</v>
      </c>
      <c r="C151" s="22" t="e">
        <f>+VLOOKUP(B151,#REF!,2,FALSE)</f>
        <v>#REF!</v>
      </c>
      <c r="D151" s="12" t="e">
        <f>+VLOOKUP(B151,#REF!,3,FALSE)</f>
        <v>#REF!</v>
      </c>
      <c r="E151" s="5" t="e">
        <f>+VLOOKUP(B151,#REF!,11,FALSE)</f>
        <v>#REF!</v>
      </c>
    </row>
    <row r="152" spans="2:12" ht="15" customHeight="1" x14ac:dyDescent="0.25">
      <c r="B152" s="18">
        <f>+B110+1</f>
        <v>5</v>
      </c>
      <c r="C152" s="19" t="e">
        <f>+VLOOKUP(B152,#REF!,2,FALSE)</f>
        <v>#REF!</v>
      </c>
      <c r="D152" s="28"/>
      <c r="E152" s="29"/>
    </row>
    <row r="153" spans="2:12" ht="15" customHeight="1" x14ac:dyDescent="0.25">
      <c r="B153" s="26">
        <f>+B152+0.01</f>
        <v>5.01</v>
      </c>
      <c r="C153" s="23" t="e">
        <f>+VLOOKUP(B153,#REF!,2,FALSE)</f>
        <v>#REF!</v>
      </c>
      <c r="D153" s="15"/>
      <c r="E153" s="16"/>
    </row>
    <row r="154" spans="2:12" ht="15" customHeight="1" x14ac:dyDescent="0.25">
      <c r="B154" s="27">
        <f>+B153+0.0001</f>
        <v>5.0100999999999996</v>
      </c>
      <c r="C154" s="22" t="e">
        <f>+VLOOKUP(B154,#REF!,2,FALSE)</f>
        <v>#REF!</v>
      </c>
      <c r="D154" s="12" t="e">
        <f>+VLOOKUP(B154,#REF!,3,FALSE)</f>
        <v>#REF!</v>
      </c>
      <c r="E154" s="5" t="e">
        <f>+VLOOKUP(B154,#REF!,11,FALSE)</f>
        <v>#REF!</v>
      </c>
    </row>
    <row r="155" spans="2:12" ht="15" customHeight="1" x14ac:dyDescent="0.25">
      <c r="B155" s="27">
        <f t="shared" ref="B155:B170" si="5">+B154+0.0001</f>
        <v>5.0101999999999993</v>
      </c>
      <c r="C155" s="22" t="e">
        <f>+VLOOKUP(B155,#REF!,2,FALSE)</f>
        <v>#REF!</v>
      </c>
      <c r="D155" s="12" t="e">
        <f>+VLOOKUP(B155,#REF!,3,FALSE)</f>
        <v>#REF!</v>
      </c>
      <c r="E155" s="5" t="e">
        <f>+VLOOKUP(B155,#REF!,11,FALSE)</f>
        <v>#REF!</v>
      </c>
    </row>
    <row r="156" spans="2:12" ht="15" customHeight="1" x14ac:dyDescent="0.25">
      <c r="B156" s="27">
        <f t="shared" si="5"/>
        <v>5.0102999999999991</v>
      </c>
      <c r="C156" s="22" t="e">
        <f>+VLOOKUP(B156,#REF!,2,FALSE)</f>
        <v>#REF!</v>
      </c>
      <c r="D156" s="12" t="e">
        <f>+VLOOKUP(B156,#REF!,3,FALSE)</f>
        <v>#REF!</v>
      </c>
      <c r="E156" s="5" t="e">
        <f>+VLOOKUP(B156,#REF!,11,FALSE)</f>
        <v>#REF!</v>
      </c>
      <c r="H156" s="10" t="s">
        <v>180</v>
      </c>
      <c r="I156" s="10" t="s">
        <v>181</v>
      </c>
      <c r="J156" s="10" t="s">
        <v>182</v>
      </c>
      <c r="K156" s="10"/>
      <c r="L156" s="10"/>
    </row>
    <row r="157" spans="2:12" ht="15" customHeight="1" x14ac:dyDescent="0.25">
      <c r="B157" s="27">
        <f t="shared" si="5"/>
        <v>5.0103999999999989</v>
      </c>
      <c r="C157" s="22" t="e">
        <f>+VLOOKUP(B157,#REF!,2,FALSE)</f>
        <v>#REF!</v>
      </c>
      <c r="D157" s="12" t="e">
        <f>+VLOOKUP(B157,#REF!,3,FALSE)</f>
        <v>#REF!</v>
      </c>
      <c r="E157" s="5" t="e">
        <f>+VLOOKUP(B157,#REF!,11,FALSE)</f>
        <v>#REF!</v>
      </c>
      <c r="H157" s="14" t="e">
        <f>+E157+E158+E159</f>
        <v>#REF!</v>
      </c>
      <c r="I157" s="14" t="e">
        <f>+H157*0.75</f>
        <v>#REF!</v>
      </c>
      <c r="J157" s="14" t="e">
        <f>+H157-I157</f>
        <v>#REF!</v>
      </c>
      <c r="K157" s="14"/>
      <c r="L157" s="14"/>
    </row>
    <row r="158" spans="2:12" ht="15" customHeight="1" x14ac:dyDescent="0.25">
      <c r="B158" s="27">
        <f t="shared" si="5"/>
        <v>5.0104999999999986</v>
      </c>
      <c r="C158" s="22" t="e">
        <f>+VLOOKUP(B158,#REF!,2,FALSE)</f>
        <v>#REF!</v>
      </c>
      <c r="D158" s="12" t="e">
        <f>+VLOOKUP(B158,#REF!,3,FALSE)</f>
        <v>#REF!</v>
      </c>
      <c r="E158" s="5" t="e">
        <f>+VLOOKUP(B158,#REF!,11,FALSE)</f>
        <v>#REF!</v>
      </c>
      <c r="G158" s="6" t="s">
        <v>184</v>
      </c>
      <c r="I158" s="14" t="e">
        <f>+E163</f>
        <v>#REF!</v>
      </c>
      <c r="J158" s="14" t="e">
        <f>+E164</f>
        <v>#REF!</v>
      </c>
      <c r="K158" s="14"/>
      <c r="L158" s="14"/>
    </row>
    <row r="159" spans="2:12" ht="15" customHeight="1" x14ac:dyDescent="0.25">
      <c r="B159" s="27">
        <f t="shared" si="5"/>
        <v>5.0105999999999984</v>
      </c>
      <c r="C159" s="22" t="e">
        <f>+VLOOKUP(B159,#REF!,2,FALSE)</f>
        <v>#REF!</v>
      </c>
      <c r="D159" s="12" t="e">
        <f>+VLOOKUP(B159,#REF!,3,FALSE)</f>
        <v>#REF!</v>
      </c>
      <c r="E159" s="5" t="e">
        <f>+VLOOKUP(B159,#REF!,11,FALSE)</f>
        <v>#REF!</v>
      </c>
      <c r="I159" s="14" t="e">
        <f>+I157-I158</f>
        <v>#REF!</v>
      </c>
      <c r="J159" s="14" t="e">
        <f>+J157-J158</f>
        <v>#REF!</v>
      </c>
      <c r="K159" s="14" t="e">
        <f>+I159+J159</f>
        <v>#REF!</v>
      </c>
      <c r="L159" s="34" t="s">
        <v>185</v>
      </c>
    </row>
    <row r="160" spans="2:12" ht="15" customHeight="1" x14ac:dyDescent="0.25">
      <c r="B160" s="27">
        <f t="shared" si="5"/>
        <v>5.0106999999999982</v>
      </c>
      <c r="C160" s="22" t="e">
        <f>+VLOOKUP(B160,#REF!,2,FALSE)</f>
        <v>#REF!</v>
      </c>
      <c r="D160" s="12" t="e">
        <f>+VLOOKUP(B160,#REF!,3,FALSE)</f>
        <v>#REF!</v>
      </c>
      <c r="E160" s="5" t="e">
        <f>+VLOOKUP(B160,#REF!,11,FALSE)</f>
        <v>#REF!</v>
      </c>
      <c r="K160" s="40">
        <f>+[14]T.ELIM_MAT_DME_MD!$E$100+[14]T.ELIM_MAT_DME_MI!$E$98</f>
        <v>7429.57</v>
      </c>
      <c r="L160" s="36" t="s">
        <v>191</v>
      </c>
    </row>
    <row r="161" spans="2:14" ht="15" customHeight="1" x14ac:dyDescent="0.25">
      <c r="B161" s="27">
        <f t="shared" si="5"/>
        <v>5.0107999999999979</v>
      </c>
      <c r="C161" s="22" t="e">
        <f>+VLOOKUP(B161,#REF!,2,FALSE)</f>
        <v>#REF!</v>
      </c>
      <c r="D161" s="12" t="e">
        <f>+VLOOKUP(B161,#REF!,3,FALSE)</f>
        <v>#REF!</v>
      </c>
      <c r="E161" s="5" t="e">
        <f>+VLOOKUP(B161,#REF!,11,FALSE)</f>
        <v>#REF!</v>
      </c>
      <c r="K161" s="35" t="e">
        <f>+K159-K160</f>
        <v>#REF!</v>
      </c>
    </row>
    <row r="162" spans="2:14" ht="15" customHeight="1" x14ac:dyDescent="0.25">
      <c r="B162" s="27">
        <f t="shared" si="5"/>
        <v>5.0108999999999977</v>
      </c>
      <c r="C162" s="22" t="e">
        <f>+VLOOKUP(B162,#REF!,2,FALSE)</f>
        <v>#REF!</v>
      </c>
      <c r="D162" s="12" t="e">
        <f>+VLOOKUP(B162,#REF!,3,FALSE)</f>
        <v>#REF!</v>
      </c>
      <c r="E162" s="5" t="e">
        <f>+VLOOKUP(B162,#REF!,11,FALSE)</f>
        <v>#REF!</v>
      </c>
      <c r="K162" s="13" t="e">
        <f>+IF(K161&lt;1,"ok","revisar")</f>
        <v>#REF!</v>
      </c>
    </row>
    <row r="163" spans="2:14" ht="15" customHeight="1" x14ac:dyDescent="0.25">
      <c r="B163" s="27">
        <f t="shared" si="5"/>
        <v>5.0109999999999975</v>
      </c>
      <c r="C163" s="22" t="e">
        <f>+VLOOKUP(B163,#REF!,2,FALSE)</f>
        <v>#REF!</v>
      </c>
      <c r="D163" s="12" t="e">
        <f>+VLOOKUP(B163,#REF!,3,FALSE)</f>
        <v>#REF!</v>
      </c>
      <c r="E163" s="5" t="e">
        <f>+VLOOKUP(B163,#REF!,11,FALSE)</f>
        <v>#REF!</v>
      </c>
    </row>
    <row r="164" spans="2:14" ht="15" customHeight="1" x14ac:dyDescent="0.25">
      <c r="B164" s="27">
        <f t="shared" si="5"/>
        <v>5.0110999999999972</v>
      </c>
      <c r="C164" s="22" t="e">
        <f>+VLOOKUP(B164,#REF!,2,FALSE)</f>
        <v>#REF!</v>
      </c>
      <c r="D164" s="12" t="e">
        <f>+VLOOKUP(B164,#REF!,3,FALSE)</f>
        <v>#REF!</v>
      </c>
      <c r="E164" s="5" t="e">
        <f>+VLOOKUP(B164,#REF!,11,FALSE)</f>
        <v>#REF!</v>
      </c>
    </row>
    <row r="165" spans="2:14" ht="15" customHeight="1" x14ac:dyDescent="0.25">
      <c r="B165" s="27">
        <f t="shared" si="5"/>
        <v>5.011199999999997</v>
      </c>
      <c r="C165" s="22" t="e">
        <f>+VLOOKUP(B165,#REF!,2,FALSE)</f>
        <v>#REF!</v>
      </c>
      <c r="D165" s="12" t="e">
        <f>+VLOOKUP(B165,#REF!,3,FALSE)</f>
        <v>#REF!</v>
      </c>
      <c r="E165" s="5" t="e">
        <f>+VLOOKUP(B165,#REF!,11,FALSE)</f>
        <v>#REF!</v>
      </c>
    </row>
    <row r="166" spans="2:14" ht="15" customHeight="1" x14ac:dyDescent="0.25">
      <c r="B166" s="27">
        <f t="shared" si="5"/>
        <v>5.0112999999999968</v>
      </c>
      <c r="C166" s="22" t="e">
        <f>+VLOOKUP(B166,#REF!,2,FALSE)</f>
        <v>#REF!</v>
      </c>
      <c r="D166" s="12" t="e">
        <f>+VLOOKUP(B166,#REF!,3,FALSE)</f>
        <v>#REF!</v>
      </c>
      <c r="E166" s="5" t="e">
        <f>+VLOOKUP(B166,#REF!,11,FALSE)</f>
        <v>#REF!</v>
      </c>
    </row>
    <row r="167" spans="2:14" ht="15" customHeight="1" x14ac:dyDescent="0.25">
      <c r="B167" s="27">
        <f t="shared" si="5"/>
        <v>5.0113999999999965</v>
      </c>
      <c r="C167" s="22" t="e">
        <f>+VLOOKUP(B167,#REF!,2,FALSE)</f>
        <v>#REF!</v>
      </c>
      <c r="D167" s="12" t="e">
        <f>+VLOOKUP(B167,#REF!,3,FALSE)</f>
        <v>#REF!</v>
      </c>
      <c r="E167" s="5" t="e">
        <f>+VLOOKUP(B167,#REF!,11,FALSE)</f>
        <v>#REF!</v>
      </c>
    </row>
    <row r="168" spans="2:14" ht="15" customHeight="1" x14ac:dyDescent="0.25">
      <c r="B168" s="27">
        <f t="shared" si="5"/>
        <v>5.0114999999999963</v>
      </c>
      <c r="C168" s="22" t="e">
        <f>+VLOOKUP(B168,#REF!,2,FALSE)</f>
        <v>#REF!</v>
      </c>
      <c r="D168" s="12" t="e">
        <f>+VLOOKUP(B168,#REF!,3,FALSE)</f>
        <v>#REF!</v>
      </c>
      <c r="E168" s="5" t="e">
        <f>+VLOOKUP(B168,#REF!,11,FALSE)</f>
        <v>#REF!</v>
      </c>
    </row>
    <row r="169" spans="2:14" ht="15" hidden="1" customHeight="1" x14ac:dyDescent="0.25">
      <c r="B169" s="27">
        <f t="shared" si="5"/>
        <v>5.0115999999999961</v>
      </c>
      <c r="C169" s="22" t="e">
        <f>+VLOOKUP(B169,#REF!,2,FALSE)</f>
        <v>#REF!</v>
      </c>
      <c r="D169" s="12" t="e">
        <f>+VLOOKUP(B169,#REF!,3,FALSE)</f>
        <v>#REF!</v>
      </c>
      <c r="E169" s="5" t="e">
        <f>+VLOOKUP(B169,#REF!,11,FALSE)</f>
        <v>#REF!</v>
      </c>
    </row>
    <row r="170" spans="2:14" ht="15" customHeight="1" x14ac:dyDescent="0.25">
      <c r="B170" s="27">
        <f t="shared" si="5"/>
        <v>5.0116999999999958</v>
      </c>
      <c r="C170" s="22" t="e">
        <f>+VLOOKUP(B170,#REF!,2,FALSE)</f>
        <v>#REF!</v>
      </c>
      <c r="D170" s="12" t="e">
        <f>+VLOOKUP(B170,#REF!,3,FALSE)</f>
        <v>#REF!</v>
      </c>
      <c r="E170" s="5" t="e">
        <f>+VLOOKUP(B170,#REF!,11,FALSE)</f>
        <v>#REF!</v>
      </c>
    </row>
    <row r="171" spans="2:14" ht="15" customHeight="1" x14ac:dyDescent="0.25">
      <c r="B171" s="26">
        <f>+B153+0.01</f>
        <v>5.0199999999999996</v>
      </c>
      <c r="C171" s="23" t="e">
        <f>+VLOOKUP(B171,#REF!,2,FALSE)</f>
        <v>#REF!</v>
      </c>
      <c r="D171" s="15"/>
      <c r="E171" s="16"/>
    </row>
    <row r="172" spans="2:14" ht="15" customHeight="1" x14ac:dyDescent="0.25">
      <c r="B172" s="27">
        <f>+B171+0.0001</f>
        <v>5.0200999999999993</v>
      </c>
      <c r="C172" s="22" t="e">
        <f>+VLOOKUP(B172,#REF!,2,FALSE)</f>
        <v>#REF!</v>
      </c>
      <c r="D172" s="12" t="e">
        <f>+VLOOKUP(B172,#REF!,3,FALSE)</f>
        <v>#REF!</v>
      </c>
      <c r="E172" s="5" t="e">
        <f>+VLOOKUP(B172,#REF!,11,FALSE)</f>
        <v>#REF!</v>
      </c>
    </row>
    <row r="173" spans="2:14" ht="15" customHeight="1" x14ac:dyDescent="0.25">
      <c r="B173" s="27">
        <f>+B172+0.0001</f>
        <v>5.0201999999999991</v>
      </c>
      <c r="C173" s="22" t="e">
        <f>+VLOOKUP(B173,#REF!,2,FALSE)</f>
        <v>#REF!</v>
      </c>
      <c r="D173" s="12" t="e">
        <f>+VLOOKUP(B173,#REF!,3,FALSE)</f>
        <v>#REF!</v>
      </c>
      <c r="E173" s="5" t="e">
        <f>+VLOOKUP(B173,#REF!,11,FALSE)</f>
        <v>#REF!</v>
      </c>
    </row>
    <row r="174" spans="2:14" ht="15" customHeight="1" x14ac:dyDescent="0.25">
      <c r="B174" s="27">
        <f>+B173+0.0001</f>
        <v>5.0202999999999989</v>
      </c>
      <c r="C174" s="22" t="e">
        <f>+VLOOKUP(B174,#REF!,2,FALSE)</f>
        <v>#REF!</v>
      </c>
      <c r="D174" s="12" t="e">
        <f>+VLOOKUP(B174,#REF!,3,FALSE)</f>
        <v>#REF!</v>
      </c>
      <c r="E174" s="5" t="e">
        <f>+VLOOKUP(B174,#REF!,11,FALSE)</f>
        <v>#REF!</v>
      </c>
      <c r="H174" s="6" t="s">
        <v>187</v>
      </c>
      <c r="I174" s="14" t="e">
        <f>+E174+E175</f>
        <v>#REF!</v>
      </c>
    </row>
    <row r="175" spans="2:14" ht="15" customHeight="1" x14ac:dyDescent="0.25">
      <c r="B175" s="27">
        <f>+B174+0.0001</f>
        <v>5.0203999999999986</v>
      </c>
      <c r="C175" s="22" t="e">
        <f>+VLOOKUP(B175,#REF!,2,FALSE)</f>
        <v>#REF!</v>
      </c>
      <c r="D175" s="12" t="e">
        <f>+VLOOKUP(B175,#REF!,3,FALSE)</f>
        <v>#REF!</v>
      </c>
      <c r="E175" s="5" t="e">
        <f>+VLOOKUP(B175,#REF!,11,FALSE)</f>
        <v>#REF!</v>
      </c>
      <c r="H175" s="6" t="s">
        <v>188</v>
      </c>
      <c r="I175" s="14" t="e">
        <f>+E178</f>
        <v>#REF!</v>
      </c>
      <c r="N175" s="14" t="e">
        <f>+E174+E175</f>
        <v>#REF!</v>
      </c>
    </row>
    <row r="176" spans="2:14" ht="15" customHeight="1" x14ac:dyDescent="0.25">
      <c r="B176" s="26">
        <f>+B171+0.01</f>
        <v>5.0299999999999994</v>
      </c>
      <c r="C176" s="23" t="e">
        <f>+VLOOKUP(B176,#REF!,2,FALSE)</f>
        <v>#REF!</v>
      </c>
      <c r="D176" s="15"/>
      <c r="E176" s="16"/>
      <c r="H176" s="6" t="s">
        <v>189</v>
      </c>
      <c r="I176" s="38" t="e">
        <f>+I174-I175</f>
        <v>#REF!</v>
      </c>
    </row>
    <row r="177" spans="2:14" ht="15" customHeight="1" x14ac:dyDescent="0.25">
      <c r="B177" s="27">
        <f>+B176+0.0001</f>
        <v>5.0300999999999991</v>
      </c>
      <c r="C177" s="22" t="e">
        <f>+VLOOKUP(B177,#REF!,2,FALSE)</f>
        <v>#REF!</v>
      </c>
      <c r="D177" s="12" t="e">
        <f>+VLOOKUP(B177,#REF!,3,FALSE)</f>
        <v>#REF!</v>
      </c>
      <c r="E177" s="5" t="e">
        <f>+VLOOKUP(B177,#REF!,11,FALSE)</f>
        <v>#REF!</v>
      </c>
      <c r="I177" s="39" t="e">
        <f>+I176*J177</f>
        <v>#REF!</v>
      </c>
      <c r="J177" s="6">
        <v>0.88</v>
      </c>
      <c r="K177" s="4" t="s">
        <v>190</v>
      </c>
      <c r="N177" s="14" t="e">
        <f>+N175-E178</f>
        <v>#REF!</v>
      </c>
    </row>
    <row r="178" spans="2:14" ht="15" customHeight="1" x14ac:dyDescent="0.25">
      <c r="B178" s="27">
        <f>+B177+0.0001</f>
        <v>5.0301999999999989</v>
      </c>
      <c r="C178" s="22" t="e">
        <f>+VLOOKUP(B178,#REF!,2,FALSE)</f>
        <v>#REF!</v>
      </c>
      <c r="D178" s="12" t="e">
        <f>+VLOOKUP(B178,#REF!,3,FALSE)</f>
        <v>#REF!</v>
      </c>
      <c r="E178" s="5" t="e">
        <f>+VLOOKUP(B178,#REF!,11,FALSE)</f>
        <v>#REF!</v>
      </c>
      <c r="I178" s="14" t="e">
        <f>+I177-E172</f>
        <v>#REF!</v>
      </c>
    </row>
    <row r="179" spans="2:14" ht="15" customHeight="1" x14ac:dyDescent="0.25">
      <c r="B179" s="27">
        <f>+B178+0.0001</f>
        <v>5.0302999999999987</v>
      </c>
      <c r="C179" s="22" t="e">
        <f>+VLOOKUP(B179,#REF!,2,FALSE)</f>
        <v>#REF!</v>
      </c>
      <c r="D179" s="12" t="e">
        <f>+VLOOKUP(B179,#REF!,3,FALSE)</f>
        <v>#REF!</v>
      </c>
      <c r="E179" s="5" t="e">
        <f>+VLOOKUP(B179,#REF!,11,FALSE)</f>
        <v>#REF!</v>
      </c>
      <c r="H179" s="14"/>
      <c r="I179" s="13" t="e">
        <f>+IF(I178&lt;1,"ok","revisar")</f>
        <v>#REF!</v>
      </c>
    </row>
    <row r="180" spans="2:14" ht="15" customHeight="1" x14ac:dyDescent="0.25">
      <c r="B180" s="27">
        <f>+B179+0.0001</f>
        <v>5.0303999999999984</v>
      </c>
      <c r="C180" s="22" t="e">
        <f>+VLOOKUP(B180,#REF!,2,FALSE)</f>
        <v>#REF!</v>
      </c>
      <c r="D180" s="12" t="e">
        <f>+VLOOKUP(B180,#REF!,3,FALSE)</f>
        <v>#REF!</v>
      </c>
      <c r="E180" s="5" t="e">
        <f>+VLOOKUP(B180,#REF!,11,FALSE)</f>
        <v>#REF!</v>
      </c>
    </row>
    <row r="181" spans="2:14" ht="15" customHeight="1" x14ac:dyDescent="0.25">
      <c r="B181" s="26">
        <f>+B176+0.01</f>
        <v>5.0399999999999991</v>
      </c>
      <c r="C181" s="23" t="e">
        <f>+VLOOKUP(B181,#REF!,2,FALSE)</f>
        <v>#REF!</v>
      </c>
      <c r="D181" s="12"/>
      <c r="E181" s="5"/>
    </row>
    <row r="182" spans="2:14" ht="15" customHeight="1" x14ac:dyDescent="0.25">
      <c r="B182" s="27">
        <f>+B181+0.0001</f>
        <v>5.0400999999999989</v>
      </c>
      <c r="C182" s="22" t="e">
        <f>+VLOOKUP(B182,#REF!,2,FALSE)</f>
        <v>#REF!</v>
      </c>
      <c r="D182" s="12" t="e">
        <f>+VLOOKUP(B182,#REF!,3,FALSE)</f>
        <v>#REF!</v>
      </c>
      <c r="E182" s="5" t="e">
        <f>+VLOOKUP(B182,#REF!,11,FALSE)</f>
        <v>#REF!</v>
      </c>
      <c r="I182" s="41" t="e">
        <f>+E182*5</f>
        <v>#REF!</v>
      </c>
    </row>
    <row r="183" spans="2:14" ht="15" customHeight="1" x14ac:dyDescent="0.25">
      <c r="B183" s="27">
        <f>+B182+0.0001</f>
        <v>5.0401999999999987</v>
      </c>
      <c r="C183" s="22" t="e">
        <f>+VLOOKUP(B183,#REF!,2,FALSE)</f>
        <v>#REF!</v>
      </c>
      <c r="D183" s="12" t="e">
        <f>+VLOOKUP(B183,#REF!,3,FALSE)</f>
        <v>#REF!</v>
      </c>
      <c r="E183" s="5" t="e">
        <f>+VLOOKUP(B183,#REF!,11,FALSE)</f>
        <v>#REF!</v>
      </c>
      <c r="I183" s="41" t="e">
        <f>+E183*5*1.5*0.5</f>
        <v>#REF!</v>
      </c>
    </row>
    <row r="184" spans="2:14" ht="15" customHeight="1" x14ac:dyDescent="0.25">
      <c r="B184" s="27">
        <f>+B183+0.0001</f>
        <v>5.0402999999999984</v>
      </c>
      <c r="C184" s="22" t="e">
        <f>+VLOOKUP(B184,#REF!,2,FALSE)</f>
        <v>#REF!</v>
      </c>
      <c r="D184" s="12" t="e">
        <f>+VLOOKUP(B184,#REF!,3,FALSE)</f>
        <v>#REF!</v>
      </c>
      <c r="E184" s="5" t="e">
        <f>+VLOOKUP(B184,#REF!,11,FALSE)</f>
        <v>#REF!</v>
      </c>
      <c r="H184" s="6" t="s">
        <v>192</v>
      </c>
      <c r="I184" s="42" t="e">
        <f>+I182+I183</f>
        <v>#REF!</v>
      </c>
      <c r="J184" s="6">
        <v>0.88</v>
      </c>
      <c r="K184" s="4" t="s">
        <v>190</v>
      </c>
    </row>
    <row r="185" spans="2:14" ht="15" customHeight="1" x14ac:dyDescent="0.25">
      <c r="B185" s="27">
        <f>+B184+0.0001</f>
        <v>5.0403999999999982</v>
      </c>
      <c r="C185" s="22" t="e">
        <f>+VLOOKUP(B185,#REF!,2,FALSE)</f>
        <v>#REF!</v>
      </c>
      <c r="D185" s="12" t="e">
        <f>+VLOOKUP(B185,#REF!,3,FALSE)</f>
        <v>#REF!</v>
      </c>
      <c r="E185" s="5" t="e">
        <f>+VLOOKUP(B185,#REF!,11,FALSE)</f>
        <v>#REF!</v>
      </c>
      <c r="I185" s="41" t="e">
        <f>+I184*J184</f>
        <v>#REF!</v>
      </c>
    </row>
    <row r="186" spans="2:14" ht="15" customHeight="1" x14ac:dyDescent="0.25">
      <c r="B186" s="26">
        <f>+B181+0.01</f>
        <v>5.0499999999999989</v>
      </c>
      <c r="C186" s="23" t="e">
        <f>+VLOOKUP(B186,#REF!,2,FALSE)</f>
        <v>#REF!</v>
      </c>
      <c r="D186" s="12"/>
      <c r="E186" s="5"/>
      <c r="I186" s="41" t="e">
        <f>+I185-E184</f>
        <v>#REF!</v>
      </c>
    </row>
    <row r="187" spans="2:14" ht="15" customHeight="1" x14ac:dyDescent="0.25">
      <c r="B187" s="27">
        <f>+B186+0.0001</f>
        <v>5.0500999999999987</v>
      </c>
      <c r="C187" s="22" t="e">
        <f>+VLOOKUP(B187,#REF!,2,FALSE)</f>
        <v>#REF!</v>
      </c>
      <c r="D187" s="12" t="e">
        <f>+VLOOKUP(B187,#REF!,3,FALSE)</f>
        <v>#REF!</v>
      </c>
      <c r="E187" s="5" t="e">
        <f>+VLOOKUP(B187,#REF!,11,FALSE)</f>
        <v>#REF!</v>
      </c>
      <c r="I187" s="13" t="e">
        <f>+IF(I186&lt;1,"ok","revisar")</f>
        <v>#REF!</v>
      </c>
    </row>
    <row r="188" spans="2:14" ht="15" customHeight="1" x14ac:dyDescent="0.25">
      <c r="B188" s="27">
        <f t="shared" ref="B188:B194" si="6">+B187+0.0001</f>
        <v>5.0501999999999985</v>
      </c>
      <c r="C188" s="22" t="e">
        <f>+VLOOKUP(B188,#REF!,2,FALSE)</f>
        <v>#REF!</v>
      </c>
      <c r="D188" s="12" t="e">
        <f>+VLOOKUP(B188,#REF!,3,FALSE)</f>
        <v>#REF!</v>
      </c>
      <c r="E188" s="5" t="e">
        <f>+VLOOKUP(B188,#REF!,11,FALSE)</f>
        <v>#REF!</v>
      </c>
    </row>
    <row r="189" spans="2:14" ht="15" customHeight="1" x14ac:dyDescent="0.25">
      <c r="B189" s="27">
        <f t="shared" si="6"/>
        <v>5.0502999999999982</v>
      </c>
      <c r="C189" s="22" t="e">
        <f>+VLOOKUP(B189,#REF!,2,FALSE)</f>
        <v>#REF!</v>
      </c>
      <c r="D189" s="12" t="e">
        <f>+VLOOKUP(B189,#REF!,3,FALSE)</f>
        <v>#REF!</v>
      </c>
      <c r="E189" s="5" t="e">
        <f>+VLOOKUP(B189,#REF!,11,FALSE)</f>
        <v>#REF!</v>
      </c>
    </row>
    <row r="190" spans="2:14" ht="15" customHeight="1" x14ac:dyDescent="0.25">
      <c r="B190" s="27">
        <f t="shared" si="6"/>
        <v>5.050399999999998</v>
      </c>
      <c r="C190" s="22" t="e">
        <f>+VLOOKUP(B190,#REF!,2,FALSE)</f>
        <v>#REF!</v>
      </c>
      <c r="D190" s="12" t="e">
        <f>+VLOOKUP(B190,#REF!,3,FALSE)</f>
        <v>#REF!</v>
      </c>
      <c r="E190" s="5" t="e">
        <f>+VLOOKUP(B190,#REF!,11,FALSE)</f>
        <v>#REF!</v>
      </c>
      <c r="H190" s="6" t="s">
        <v>193</v>
      </c>
      <c r="I190" s="6" t="e">
        <f>+E187*0.1</f>
        <v>#REF!</v>
      </c>
      <c r="J190" s="6" t="s">
        <v>19</v>
      </c>
    </row>
    <row r="191" spans="2:14" ht="15" customHeight="1" x14ac:dyDescent="0.25">
      <c r="B191" s="27">
        <f t="shared" si="6"/>
        <v>5.0504999999999978</v>
      </c>
      <c r="C191" s="22" t="e">
        <f>+VLOOKUP(B191,#REF!,2,FALSE)</f>
        <v>#REF!</v>
      </c>
      <c r="D191" s="12" t="e">
        <f>+VLOOKUP(B191,#REF!,3,FALSE)</f>
        <v>#REF!</v>
      </c>
      <c r="E191" s="5" t="e">
        <f>+VLOOKUP(B191,#REF!,11,FALSE)</f>
        <v>#REF!</v>
      </c>
      <c r="H191" s="6" t="s">
        <v>194</v>
      </c>
      <c r="I191" s="14" t="e">
        <f>+E190</f>
        <v>#REF!</v>
      </c>
      <c r="J191" s="6" t="s">
        <v>19</v>
      </c>
    </row>
    <row r="192" spans="2:14" ht="15" customHeight="1" x14ac:dyDescent="0.25">
      <c r="B192" s="27">
        <f t="shared" si="6"/>
        <v>5.0505999999999975</v>
      </c>
      <c r="C192" s="22" t="e">
        <f>+VLOOKUP(B192,#REF!,2,FALSE)</f>
        <v>#REF!</v>
      </c>
      <c r="D192" s="12" t="e">
        <f>+VLOOKUP(B192,#REF!,3,FALSE)</f>
        <v>#REF!</v>
      </c>
      <c r="E192" s="5" t="e">
        <f>+VLOOKUP(B192,#REF!,11,FALSE)</f>
        <v>#REF!</v>
      </c>
      <c r="H192" s="6" t="s">
        <v>195</v>
      </c>
      <c r="I192" s="42" t="e">
        <f>+I190+I191</f>
        <v>#REF!</v>
      </c>
    </row>
    <row r="193" spans="2:12" ht="15" customHeight="1" x14ac:dyDescent="0.25">
      <c r="B193" s="27">
        <f t="shared" si="6"/>
        <v>5.0506999999999973</v>
      </c>
      <c r="C193" s="22" t="e">
        <f>+VLOOKUP(B193,#REF!,2,FALSE)</f>
        <v>#REF!</v>
      </c>
      <c r="D193" s="12" t="e">
        <f>+VLOOKUP(B193,#REF!,3,FALSE)</f>
        <v>#REF!</v>
      </c>
      <c r="E193" s="5" t="e">
        <f>+VLOOKUP(B193,#REF!,11,FALSE)</f>
        <v>#REF!</v>
      </c>
      <c r="I193" s="14" t="e">
        <f>+I192*J193</f>
        <v>#REF!</v>
      </c>
      <c r="J193" s="6">
        <v>0.88</v>
      </c>
      <c r="K193" s="4" t="s">
        <v>190</v>
      </c>
    </row>
    <row r="194" spans="2:12" ht="15" customHeight="1" x14ac:dyDescent="0.25">
      <c r="B194" s="27">
        <f t="shared" si="6"/>
        <v>5.0507999999999971</v>
      </c>
      <c r="C194" s="22" t="e">
        <f>+VLOOKUP(B194,#REF!,2,FALSE)</f>
        <v>#REF!</v>
      </c>
      <c r="D194" s="12" t="e">
        <f>+VLOOKUP(B194,#REF!,3,FALSE)</f>
        <v>#REF!</v>
      </c>
      <c r="E194" s="5" t="e">
        <f>+VLOOKUP(B194,#REF!,11,FALSE)</f>
        <v>#REF!</v>
      </c>
      <c r="I194" s="14" t="e">
        <f>+I193-E191</f>
        <v>#REF!</v>
      </c>
    </row>
    <row r="195" spans="2:12" ht="15" customHeight="1" x14ac:dyDescent="0.25">
      <c r="B195" s="27">
        <f>+B194+0.0001</f>
        <v>5.0508999999999968</v>
      </c>
      <c r="C195" s="22" t="e">
        <f>+VLOOKUP(B195,#REF!,2,FALSE)</f>
        <v>#REF!</v>
      </c>
      <c r="D195" s="12" t="e">
        <f>+VLOOKUP(B195,#REF!,3,FALSE)</f>
        <v>#REF!</v>
      </c>
      <c r="E195" s="5" t="e">
        <f>+VLOOKUP(B195,#REF!,11,FALSE)</f>
        <v>#REF!</v>
      </c>
      <c r="I195" s="13" t="e">
        <f>+IF(I194&lt;1,"ok","revisar")</f>
        <v>#REF!</v>
      </c>
    </row>
    <row r="196" spans="2:12" ht="15" customHeight="1" x14ac:dyDescent="0.25">
      <c r="B196" s="27">
        <f>+B195+0.0001</f>
        <v>5.0509999999999966</v>
      </c>
      <c r="C196" s="22" t="e">
        <f>+VLOOKUP(B196,#REF!,2,FALSE)</f>
        <v>#REF!</v>
      </c>
      <c r="D196" s="12" t="e">
        <f>+VLOOKUP(B196,#REF!,3,FALSE)</f>
        <v>#REF!</v>
      </c>
      <c r="E196" s="5" t="e">
        <f>+VLOOKUP(B196,#REF!,11,FALSE)</f>
        <v>#REF!</v>
      </c>
    </row>
    <row r="197" spans="2:12" ht="15" customHeight="1" x14ac:dyDescent="0.25">
      <c r="B197" s="18">
        <f>+B152+1</f>
        <v>6</v>
      </c>
      <c r="C197" s="19" t="e">
        <f>+VLOOKUP(B197,#REF!,2,FALSE)</f>
        <v>#REF!</v>
      </c>
      <c r="D197" s="28"/>
      <c r="E197" s="29"/>
    </row>
    <row r="198" spans="2:12" ht="15" customHeight="1" x14ac:dyDescent="0.25">
      <c r="B198" s="26">
        <f>+B197+0.01</f>
        <v>6.01</v>
      </c>
      <c r="C198" s="23" t="e">
        <f>+VLOOKUP(B198,#REF!,2,FALSE)</f>
        <v>#REF!</v>
      </c>
      <c r="D198" s="15"/>
      <c r="E198" s="16"/>
    </row>
    <row r="199" spans="2:12" ht="15" hidden="1" customHeight="1" x14ac:dyDescent="0.25">
      <c r="B199" s="27">
        <f>+B198+0.0001</f>
        <v>6.0100999999999996</v>
      </c>
      <c r="C199" s="22" t="e">
        <f>+VLOOKUP(B199,#REF!,2,FALSE)</f>
        <v>#REF!</v>
      </c>
      <c r="D199" s="12" t="e">
        <f>+VLOOKUP(B199,#REF!,3,FALSE)</f>
        <v>#REF!</v>
      </c>
      <c r="E199" s="5" t="e">
        <f>+VLOOKUP(B199,#REF!,11,FALSE)</f>
        <v>#REF!</v>
      </c>
    </row>
    <row r="200" spans="2:12" ht="15" hidden="1" customHeight="1" x14ac:dyDescent="0.25">
      <c r="B200" s="27">
        <f t="shared" ref="B200:B215" si="7">+B199+0.0001</f>
        <v>6.0101999999999993</v>
      </c>
      <c r="C200" s="22" t="e">
        <f>+VLOOKUP(B200,#REF!,2,FALSE)</f>
        <v>#REF!</v>
      </c>
      <c r="D200" s="12" t="e">
        <f>+VLOOKUP(B200,#REF!,3,FALSE)</f>
        <v>#REF!</v>
      </c>
      <c r="E200" s="5" t="e">
        <f>+VLOOKUP(B200,#REF!,11,FALSE)</f>
        <v>#REF!</v>
      </c>
    </row>
    <row r="201" spans="2:12" ht="15" hidden="1" customHeight="1" x14ac:dyDescent="0.25">
      <c r="B201" s="27">
        <f t="shared" si="7"/>
        <v>6.0102999999999991</v>
      </c>
      <c r="C201" s="22" t="e">
        <f>+VLOOKUP(B201,#REF!,2,FALSE)</f>
        <v>#REF!</v>
      </c>
      <c r="D201" s="12" t="e">
        <f>+VLOOKUP(B201,#REF!,3,FALSE)</f>
        <v>#REF!</v>
      </c>
      <c r="E201" s="5" t="e">
        <f>+VLOOKUP(B201,#REF!,11,FALSE)</f>
        <v>#REF!</v>
      </c>
      <c r="H201" s="10" t="s">
        <v>180</v>
      </c>
      <c r="I201" s="10" t="s">
        <v>181</v>
      </c>
      <c r="J201" s="10" t="s">
        <v>182</v>
      </c>
      <c r="K201" s="10"/>
      <c r="L201" s="10"/>
    </row>
    <row r="202" spans="2:12" ht="15" customHeight="1" x14ac:dyDescent="0.25">
      <c r="B202" s="27">
        <f t="shared" si="7"/>
        <v>6.0103999999999989</v>
      </c>
      <c r="C202" s="22" t="e">
        <f>+VLOOKUP(B202,#REF!,2,FALSE)</f>
        <v>#REF!</v>
      </c>
      <c r="D202" s="12" t="e">
        <f>+VLOOKUP(B202,#REF!,3,FALSE)</f>
        <v>#REF!</v>
      </c>
      <c r="E202" s="5" t="e">
        <f>+VLOOKUP(B202,#REF!,11,FALSE)</f>
        <v>#REF!</v>
      </c>
      <c r="H202" s="14" t="e">
        <f>+E202+E203+E204</f>
        <v>#REF!</v>
      </c>
      <c r="I202" s="14" t="e">
        <f>+H202*0.75</f>
        <v>#REF!</v>
      </c>
      <c r="J202" s="14" t="e">
        <f>+H202-I202</f>
        <v>#REF!</v>
      </c>
      <c r="K202" s="14"/>
      <c r="L202" s="14"/>
    </row>
    <row r="203" spans="2:12" ht="15" customHeight="1" x14ac:dyDescent="0.25">
      <c r="B203" s="27">
        <f t="shared" si="7"/>
        <v>6.0104999999999986</v>
      </c>
      <c r="C203" s="22" t="e">
        <f>+VLOOKUP(B203,#REF!,2,FALSE)</f>
        <v>#REF!</v>
      </c>
      <c r="D203" s="12" t="e">
        <f>+VLOOKUP(B203,#REF!,3,FALSE)</f>
        <v>#REF!</v>
      </c>
      <c r="E203" s="5" t="e">
        <f>+VLOOKUP(B203,#REF!,11,FALSE)</f>
        <v>#REF!</v>
      </c>
      <c r="G203" s="6" t="s">
        <v>184</v>
      </c>
      <c r="I203" s="14" t="e">
        <f>+E208</f>
        <v>#REF!</v>
      </c>
      <c r="J203" s="14" t="e">
        <f>+E209</f>
        <v>#REF!</v>
      </c>
      <c r="K203" s="14"/>
      <c r="L203" s="14"/>
    </row>
    <row r="204" spans="2:12" ht="15" customHeight="1" x14ac:dyDescent="0.25">
      <c r="B204" s="27">
        <f t="shared" si="7"/>
        <v>6.0105999999999984</v>
      </c>
      <c r="C204" s="22" t="e">
        <f>+VLOOKUP(B204,#REF!,2,FALSE)</f>
        <v>#REF!</v>
      </c>
      <c r="D204" s="12" t="e">
        <f>+VLOOKUP(B204,#REF!,3,FALSE)</f>
        <v>#REF!</v>
      </c>
      <c r="E204" s="5" t="e">
        <f>+VLOOKUP(B204,#REF!,11,FALSE)</f>
        <v>#REF!</v>
      </c>
      <c r="I204" s="14" t="e">
        <f>+I202-I203</f>
        <v>#REF!</v>
      </c>
      <c r="J204" s="14" t="e">
        <f>+J202-J203</f>
        <v>#REF!</v>
      </c>
      <c r="K204" s="14" t="e">
        <f>+I204+J204</f>
        <v>#REF!</v>
      </c>
      <c r="L204" s="34" t="s">
        <v>185</v>
      </c>
    </row>
    <row r="205" spans="2:12" ht="15" customHeight="1" x14ac:dyDescent="0.25">
      <c r="B205" s="27">
        <f t="shared" si="7"/>
        <v>6.0106999999999982</v>
      </c>
      <c r="C205" s="22" t="e">
        <f>+VLOOKUP(B205,#REF!,2,FALSE)</f>
        <v>#REF!</v>
      </c>
      <c r="D205" s="12" t="e">
        <f>+VLOOKUP(B205,#REF!,3,FALSE)</f>
        <v>#REF!</v>
      </c>
      <c r="E205" s="5" t="e">
        <f>+VLOOKUP(B205,#REF!,11,FALSE)</f>
        <v>#REF!</v>
      </c>
      <c r="K205" s="40">
        <f>+[14]T.ELIM_MAT_DME_MI!$E$121+[14]T.ELIM_MAT_DME_MD!$E$123</f>
        <v>16787.997500000005</v>
      </c>
      <c r="L205" s="36" t="s">
        <v>191</v>
      </c>
    </row>
    <row r="206" spans="2:12" ht="15" customHeight="1" x14ac:dyDescent="0.25">
      <c r="B206" s="27">
        <f t="shared" si="7"/>
        <v>6.0107999999999979</v>
      </c>
      <c r="C206" s="22" t="e">
        <f>+VLOOKUP(B206,#REF!,2,FALSE)</f>
        <v>#REF!</v>
      </c>
      <c r="D206" s="12" t="e">
        <f>+VLOOKUP(B206,#REF!,3,FALSE)</f>
        <v>#REF!</v>
      </c>
      <c r="E206" s="5" t="e">
        <f>+VLOOKUP(B206,#REF!,11,FALSE)</f>
        <v>#REF!</v>
      </c>
      <c r="K206" s="35" t="e">
        <f>+K204-K205</f>
        <v>#REF!</v>
      </c>
    </row>
    <row r="207" spans="2:12" ht="15" customHeight="1" x14ac:dyDescent="0.25">
      <c r="B207" s="27">
        <f t="shared" si="7"/>
        <v>6.0108999999999977</v>
      </c>
      <c r="C207" s="22" t="e">
        <f>+VLOOKUP(B207,#REF!,2,FALSE)</f>
        <v>#REF!</v>
      </c>
      <c r="D207" s="12" t="e">
        <f>+VLOOKUP(B207,#REF!,3,FALSE)</f>
        <v>#REF!</v>
      </c>
      <c r="E207" s="5" t="e">
        <f>+VLOOKUP(B207,#REF!,11,FALSE)</f>
        <v>#REF!</v>
      </c>
      <c r="K207" s="13" t="e">
        <f>+IF(K206&lt;1,"ok","revisar")</f>
        <v>#REF!</v>
      </c>
    </row>
    <row r="208" spans="2:12" ht="15" customHeight="1" x14ac:dyDescent="0.25">
      <c r="B208" s="27">
        <f t="shared" si="7"/>
        <v>6.0109999999999975</v>
      </c>
      <c r="C208" s="22" t="e">
        <f>+VLOOKUP(B208,#REF!,2,FALSE)</f>
        <v>#REF!</v>
      </c>
      <c r="D208" s="12" t="e">
        <f>+VLOOKUP(B208,#REF!,3,FALSE)</f>
        <v>#REF!</v>
      </c>
      <c r="E208" s="5" t="e">
        <f>+VLOOKUP(B208,#REF!,11,FALSE)</f>
        <v>#REF!</v>
      </c>
    </row>
    <row r="209" spans="2:14" ht="15" customHeight="1" x14ac:dyDescent="0.25">
      <c r="B209" s="27">
        <f t="shared" si="7"/>
        <v>6.0110999999999972</v>
      </c>
      <c r="C209" s="22" t="e">
        <f>+VLOOKUP(B209,#REF!,2,FALSE)</f>
        <v>#REF!</v>
      </c>
      <c r="D209" s="12" t="e">
        <f>+VLOOKUP(B209,#REF!,3,FALSE)</f>
        <v>#REF!</v>
      </c>
      <c r="E209" s="5" t="e">
        <f>+VLOOKUP(B209,#REF!,11,FALSE)</f>
        <v>#REF!</v>
      </c>
    </row>
    <row r="210" spans="2:14" ht="15" customHeight="1" x14ac:dyDescent="0.25">
      <c r="B210" s="27">
        <f t="shared" si="7"/>
        <v>6.011199999999997</v>
      </c>
      <c r="C210" s="22" t="e">
        <f>+VLOOKUP(B210,#REF!,2,FALSE)</f>
        <v>#REF!</v>
      </c>
      <c r="D210" s="12" t="e">
        <f>+VLOOKUP(B210,#REF!,3,FALSE)</f>
        <v>#REF!</v>
      </c>
      <c r="E210" s="5" t="e">
        <f>+VLOOKUP(B210,#REF!,11,FALSE)</f>
        <v>#REF!</v>
      </c>
    </row>
    <row r="211" spans="2:14" ht="15" customHeight="1" x14ac:dyDescent="0.25">
      <c r="B211" s="27">
        <f t="shared" si="7"/>
        <v>6.0112999999999968</v>
      </c>
      <c r="C211" s="22" t="e">
        <f>+VLOOKUP(B211,#REF!,2,FALSE)</f>
        <v>#REF!</v>
      </c>
      <c r="D211" s="12" t="e">
        <f>+VLOOKUP(B211,#REF!,3,FALSE)</f>
        <v>#REF!</v>
      </c>
      <c r="E211" s="5" t="e">
        <f>+VLOOKUP(B211,#REF!,11,FALSE)</f>
        <v>#REF!</v>
      </c>
    </row>
    <row r="212" spans="2:14" ht="15" customHeight="1" x14ac:dyDescent="0.25">
      <c r="B212" s="27">
        <f t="shared" si="7"/>
        <v>6.0113999999999965</v>
      </c>
      <c r="C212" s="22" t="e">
        <f>+VLOOKUP(B212,#REF!,2,FALSE)</f>
        <v>#REF!</v>
      </c>
      <c r="D212" s="12" t="e">
        <f>+VLOOKUP(B212,#REF!,3,FALSE)</f>
        <v>#REF!</v>
      </c>
      <c r="E212" s="5" t="e">
        <f>+VLOOKUP(B212,#REF!,11,FALSE)</f>
        <v>#REF!</v>
      </c>
    </row>
    <row r="213" spans="2:14" ht="15" customHeight="1" x14ac:dyDescent="0.25">
      <c r="B213" s="27">
        <f t="shared" si="7"/>
        <v>6.0114999999999963</v>
      </c>
      <c r="C213" s="22" t="e">
        <f>+VLOOKUP(B213,#REF!,2,FALSE)</f>
        <v>#REF!</v>
      </c>
      <c r="D213" s="12" t="e">
        <f>+VLOOKUP(B213,#REF!,3,FALSE)</f>
        <v>#REF!</v>
      </c>
      <c r="E213" s="5" t="e">
        <f>+VLOOKUP(B213,#REF!,11,FALSE)</f>
        <v>#REF!</v>
      </c>
    </row>
    <row r="214" spans="2:14" ht="15" hidden="1" customHeight="1" x14ac:dyDescent="0.25">
      <c r="B214" s="27">
        <f t="shared" si="7"/>
        <v>6.0115999999999961</v>
      </c>
      <c r="C214" s="22" t="e">
        <f>+VLOOKUP(B214,#REF!,2,FALSE)</f>
        <v>#REF!</v>
      </c>
      <c r="D214" s="12" t="e">
        <f>+VLOOKUP(B214,#REF!,3,FALSE)</f>
        <v>#REF!</v>
      </c>
      <c r="E214" s="5" t="e">
        <f>+VLOOKUP(B214,#REF!,11,FALSE)</f>
        <v>#REF!</v>
      </c>
    </row>
    <row r="215" spans="2:14" ht="15" hidden="1" customHeight="1" x14ac:dyDescent="0.25">
      <c r="B215" s="27">
        <f t="shared" si="7"/>
        <v>6.0116999999999958</v>
      </c>
      <c r="C215" s="22" t="e">
        <f>+VLOOKUP(B215,#REF!,2,FALSE)</f>
        <v>#REF!</v>
      </c>
      <c r="D215" s="12" t="e">
        <f>+VLOOKUP(B215,#REF!,3,FALSE)</f>
        <v>#REF!</v>
      </c>
      <c r="E215" s="5" t="e">
        <f>+VLOOKUP(B215,#REF!,11,FALSE)</f>
        <v>#REF!</v>
      </c>
    </row>
    <row r="216" spans="2:14" ht="15" customHeight="1" x14ac:dyDescent="0.25">
      <c r="B216" s="26">
        <f>+B198+0.01</f>
        <v>6.02</v>
      </c>
      <c r="C216" s="23" t="e">
        <f>+VLOOKUP(B216,#REF!,2,FALSE)</f>
        <v>#REF!</v>
      </c>
      <c r="D216" s="15"/>
      <c r="E216" s="16"/>
    </row>
    <row r="217" spans="2:14" ht="15" customHeight="1" x14ac:dyDescent="0.25">
      <c r="B217" s="27">
        <f>+B216+0.0001</f>
        <v>6.0200999999999993</v>
      </c>
      <c r="C217" s="22" t="e">
        <f>+VLOOKUP(B217,#REF!,2,FALSE)</f>
        <v>#REF!</v>
      </c>
      <c r="D217" s="12" t="e">
        <f>+VLOOKUP(B217,#REF!,3,FALSE)</f>
        <v>#REF!</v>
      </c>
      <c r="E217" s="5" t="e">
        <f>+VLOOKUP(B217,#REF!,11,FALSE)</f>
        <v>#REF!</v>
      </c>
    </row>
    <row r="218" spans="2:14" ht="15" customHeight="1" x14ac:dyDescent="0.25">
      <c r="B218" s="27">
        <f>+B217+0.0001</f>
        <v>6.0201999999999991</v>
      </c>
      <c r="C218" s="22" t="e">
        <f>+VLOOKUP(B218,#REF!,2,FALSE)</f>
        <v>#REF!</v>
      </c>
      <c r="D218" s="12" t="e">
        <f>+VLOOKUP(B218,#REF!,3,FALSE)</f>
        <v>#REF!</v>
      </c>
      <c r="E218" s="5" t="e">
        <f>+VLOOKUP(B218,#REF!,11,FALSE)</f>
        <v>#REF!</v>
      </c>
    </row>
    <row r="219" spans="2:14" ht="15" customHeight="1" x14ac:dyDescent="0.25">
      <c r="B219" s="27">
        <f>+B218+0.0001</f>
        <v>6.0202999999999989</v>
      </c>
      <c r="C219" s="22" t="e">
        <f>+VLOOKUP(B219,#REF!,2,FALSE)</f>
        <v>#REF!</v>
      </c>
      <c r="D219" s="12" t="e">
        <f>+VLOOKUP(B219,#REF!,3,FALSE)</f>
        <v>#REF!</v>
      </c>
      <c r="E219" s="5" t="e">
        <f>+VLOOKUP(B219,#REF!,11,FALSE)</f>
        <v>#REF!</v>
      </c>
      <c r="H219" s="6" t="s">
        <v>187</v>
      </c>
      <c r="I219" s="14" t="e">
        <f>+E219+E220</f>
        <v>#REF!</v>
      </c>
    </row>
    <row r="220" spans="2:14" ht="15" customHeight="1" x14ac:dyDescent="0.25">
      <c r="B220" s="27">
        <f>+B219+0.0001</f>
        <v>6.0203999999999986</v>
      </c>
      <c r="C220" s="22" t="e">
        <f>+VLOOKUP(B220,#REF!,2,FALSE)</f>
        <v>#REF!</v>
      </c>
      <c r="D220" s="12" t="e">
        <f>+VLOOKUP(B220,#REF!,3,FALSE)</f>
        <v>#REF!</v>
      </c>
      <c r="E220" s="5" t="e">
        <f>+VLOOKUP(B220,#REF!,11,FALSE)</f>
        <v>#REF!</v>
      </c>
      <c r="H220" s="6" t="s">
        <v>188</v>
      </c>
      <c r="I220" s="14" t="e">
        <f>+E223</f>
        <v>#REF!</v>
      </c>
      <c r="N220" s="14" t="e">
        <f>+E219+E220</f>
        <v>#REF!</v>
      </c>
    </row>
    <row r="221" spans="2:14" ht="15" customHeight="1" x14ac:dyDescent="0.25">
      <c r="B221" s="26">
        <f>+B216+0.01</f>
        <v>6.0299999999999994</v>
      </c>
      <c r="C221" s="23" t="e">
        <f>+VLOOKUP(B221,#REF!,2,FALSE)</f>
        <v>#REF!</v>
      </c>
      <c r="D221" s="15"/>
      <c r="E221" s="30"/>
      <c r="H221" s="6" t="s">
        <v>189</v>
      </c>
      <c r="I221" s="38" t="e">
        <f>+I219-I220</f>
        <v>#REF!</v>
      </c>
    </row>
    <row r="222" spans="2:14" ht="15" customHeight="1" x14ac:dyDescent="0.25">
      <c r="B222" s="27">
        <f>+B221+0.0001</f>
        <v>6.0300999999999991</v>
      </c>
      <c r="C222" s="22" t="e">
        <f>+VLOOKUP(B222,#REF!,2,FALSE)</f>
        <v>#REF!</v>
      </c>
      <c r="D222" s="12" t="e">
        <f>+VLOOKUP(B222,#REF!,3,FALSE)</f>
        <v>#REF!</v>
      </c>
      <c r="E222" s="5" t="e">
        <f>+VLOOKUP(B222,#REF!,11,FALSE)</f>
        <v>#REF!</v>
      </c>
      <c r="I222" s="39" t="e">
        <f>+I221*J222</f>
        <v>#REF!</v>
      </c>
      <c r="J222" s="6">
        <v>0.88</v>
      </c>
      <c r="K222" s="4" t="s">
        <v>190</v>
      </c>
      <c r="N222" s="14" t="e">
        <f>+N220-E223</f>
        <v>#REF!</v>
      </c>
    </row>
    <row r="223" spans="2:14" ht="15" customHeight="1" x14ac:dyDescent="0.25">
      <c r="B223" s="27">
        <f>+B222+0.0001</f>
        <v>6.0301999999999989</v>
      </c>
      <c r="C223" s="22" t="e">
        <f>+VLOOKUP(B223,#REF!,2,FALSE)</f>
        <v>#REF!</v>
      </c>
      <c r="D223" s="12" t="e">
        <f>+VLOOKUP(B223,#REF!,3,FALSE)</f>
        <v>#REF!</v>
      </c>
      <c r="E223" s="5" t="e">
        <f>+VLOOKUP(B223,#REF!,11,FALSE)</f>
        <v>#REF!</v>
      </c>
      <c r="I223" s="14" t="e">
        <f>+I222-E217</f>
        <v>#REF!</v>
      </c>
    </row>
    <row r="224" spans="2:14" ht="15" customHeight="1" x14ac:dyDescent="0.25">
      <c r="B224" s="27">
        <f>+B223+0.0001</f>
        <v>6.0302999999999987</v>
      </c>
      <c r="C224" s="22" t="e">
        <f>+VLOOKUP(B224,#REF!,2,FALSE)</f>
        <v>#REF!</v>
      </c>
      <c r="D224" s="12" t="e">
        <f>+VLOOKUP(B224,#REF!,3,FALSE)</f>
        <v>#REF!</v>
      </c>
      <c r="E224" s="5" t="e">
        <f>+VLOOKUP(B224,#REF!,11,FALSE)</f>
        <v>#REF!</v>
      </c>
      <c r="H224" s="14"/>
      <c r="I224" s="13" t="e">
        <f>+IF(I223&lt;1,"ok","revisar")</f>
        <v>#REF!</v>
      </c>
      <c r="N224" s="14" t="e">
        <f>+N222+N177+N135+N106+N77</f>
        <v>#REF!</v>
      </c>
    </row>
    <row r="225" spans="2:9" ht="15" customHeight="1" x14ac:dyDescent="0.25">
      <c r="B225" s="27">
        <f>+B224+0.0001</f>
        <v>6.0303999999999984</v>
      </c>
      <c r="C225" s="22" t="e">
        <f>+VLOOKUP(B225,#REF!,2,FALSE)</f>
        <v>#REF!</v>
      </c>
      <c r="D225" s="12" t="e">
        <f>+VLOOKUP(B225,#REF!,3,FALSE)</f>
        <v>#REF!</v>
      </c>
      <c r="E225" s="5" t="e">
        <f>+VLOOKUP(B225,#REF!,11,FALSE)</f>
        <v>#REF!</v>
      </c>
    </row>
    <row r="226" spans="2:9" ht="15" customHeight="1" x14ac:dyDescent="0.25">
      <c r="B226" s="26">
        <f>+B221+0.01</f>
        <v>6.0399999999999991</v>
      </c>
      <c r="C226" s="23" t="e">
        <f>+VLOOKUP(B226,#REF!,2,FALSE)</f>
        <v>#REF!</v>
      </c>
      <c r="D226" s="12"/>
      <c r="E226" s="5"/>
    </row>
    <row r="227" spans="2:9" ht="15" customHeight="1" x14ac:dyDescent="0.25">
      <c r="B227" s="27">
        <f>+B226+0.0001</f>
        <v>6.0400999999999989</v>
      </c>
      <c r="C227" s="22" t="e">
        <f>+VLOOKUP(B227,#REF!,2,FALSE)</f>
        <v>#REF!</v>
      </c>
      <c r="D227" s="12" t="e">
        <f>+VLOOKUP(B227,#REF!,3,FALSE)</f>
        <v>#REF!</v>
      </c>
      <c r="E227" s="5" t="e">
        <f>+VLOOKUP(B227,#REF!,11,FALSE)</f>
        <v>#REF!</v>
      </c>
    </row>
    <row r="228" spans="2:9" ht="15" customHeight="1" x14ac:dyDescent="0.25">
      <c r="B228" s="27">
        <f>+B227+0.0001</f>
        <v>6.0401999999999987</v>
      </c>
      <c r="C228" s="22" t="e">
        <f>+VLOOKUP(B228,#REF!,2,FALSE)</f>
        <v>#REF!</v>
      </c>
      <c r="D228" s="12" t="e">
        <f>+VLOOKUP(B228,#REF!,3,FALSE)</f>
        <v>#REF!</v>
      </c>
      <c r="E228" s="5" t="e">
        <f>+VLOOKUP(B228,#REF!,11,FALSE)</f>
        <v>#REF!</v>
      </c>
    </row>
    <row r="229" spans="2:9" ht="15" customHeight="1" x14ac:dyDescent="0.25">
      <c r="B229" s="27">
        <f>+B228+0.0001</f>
        <v>6.0402999999999984</v>
      </c>
      <c r="C229" s="22" t="e">
        <f>+VLOOKUP(B229,#REF!,2,FALSE)</f>
        <v>#REF!</v>
      </c>
      <c r="D229" s="12" t="e">
        <f>+VLOOKUP(B229,#REF!,3,FALSE)</f>
        <v>#REF!</v>
      </c>
      <c r="E229" s="5" t="e">
        <f>+VLOOKUP(B229,#REF!,11,FALSE)</f>
        <v>#REF!</v>
      </c>
      <c r="H229" s="14" t="e">
        <f>+E229*J222</f>
        <v>#REF!</v>
      </c>
      <c r="I229" s="14" t="e">
        <f>+H229-E230</f>
        <v>#REF!</v>
      </c>
    </row>
    <row r="230" spans="2:9" ht="15" customHeight="1" x14ac:dyDescent="0.25">
      <c r="B230" s="27">
        <f>+B229+0.0001</f>
        <v>6.0403999999999982</v>
      </c>
      <c r="C230" s="22" t="e">
        <f>+VLOOKUP(B230,#REF!,2,FALSE)</f>
        <v>#REF!</v>
      </c>
      <c r="D230" s="12" t="e">
        <f>+VLOOKUP(B230,#REF!,3,FALSE)</f>
        <v>#REF!</v>
      </c>
      <c r="E230" s="5" t="e">
        <f>+VLOOKUP(B230,#REF!,11,FALSE)</f>
        <v>#REF!</v>
      </c>
      <c r="I230" s="13" t="e">
        <f>+IF(I229&lt;1,"ok","revisar")</f>
        <v>#REF!</v>
      </c>
    </row>
    <row r="231" spans="2:9" ht="15" customHeight="1" x14ac:dyDescent="0.25">
      <c r="B231" s="27">
        <f>+B230+0.0001</f>
        <v>6.040499999999998</v>
      </c>
      <c r="C231" s="22" t="e">
        <f>+VLOOKUP(B231,#REF!,2,FALSE)</f>
        <v>#REF!</v>
      </c>
      <c r="D231" s="12" t="e">
        <f>+VLOOKUP(B231,#REF!,3,FALSE)</f>
        <v>#REF!</v>
      </c>
      <c r="E231" s="5" t="e">
        <f>+VLOOKUP(B231,#REF!,11,FALSE)</f>
        <v>#REF!</v>
      </c>
    </row>
    <row r="232" spans="2:9" ht="15" customHeight="1" x14ac:dyDescent="0.25">
      <c r="B232" s="18">
        <f>+B197+1</f>
        <v>7</v>
      </c>
      <c r="C232" s="19" t="e">
        <f>+VLOOKUP(B232,#REF!,2,FALSE)</f>
        <v>#REF!</v>
      </c>
      <c r="D232" s="28"/>
      <c r="E232" s="29"/>
    </row>
    <row r="233" spans="2:9" ht="15" customHeight="1" x14ac:dyDescent="0.25">
      <c r="B233" s="26">
        <f>+B232+0.01</f>
        <v>7.01</v>
      </c>
      <c r="C233" s="23" t="e">
        <f>+VLOOKUP(B233,#REF!,2,FALSE)</f>
        <v>#REF!</v>
      </c>
      <c r="D233" s="15"/>
      <c r="E233" s="16"/>
    </row>
    <row r="234" spans="2:9" ht="15" customHeight="1" x14ac:dyDescent="0.25">
      <c r="B234" s="27">
        <f>+B233+0.0001</f>
        <v>7.0100999999999996</v>
      </c>
      <c r="C234" s="22" t="e">
        <f>+VLOOKUP(B234,#REF!,2,FALSE)</f>
        <v>#REF!</v>
      </c>
      <c r="D234" s="12" t="e">
        <f>+VLOOKUP(B234,#REF!,3,FALSE)</f>
        <v>#REF!</v>
      </c>
      <c r="E234" s="5" t="e">
        <f>+VLOOKUP(B234,#REF!,11,FALSE)</f>
        <v>#REF!</v>
      </c>
    </row>
    <row r="235" spans="2:9" ht="15" customHeight="1" x14ac:dyDescent="0.25">
      <c r="B235" s="27">
        <f t="shared" ref="B235:B260" si="8">+B234+0.0001</f>
        <v>7.0101999999999993</v>
      </c>
      <c r="C235" s="22" t="e">
        <f>+VLOOKUP(B235,#REF!,2,FALSE)</f>
        <v>#REF!</v>
      </c>
      <c r="D235" s="12" t="e">
        <f>+VLOOKUP(B235,#REF!,3,FALSE)</f>
        <v>#REF!</v>
      </c>
      <c r="E235" s="5" t="e">
        <f>+VLOOKUP(B235,#REF!,11,FALSE)</f>
        <v>#REF!</v>
      </c>
    </row>
    <row r="236" spans="2:9" ht="15" customHeight="1" x14ac:dyDescent="0.25">
      <c r="B236" s="27">
        <f t="shared" si="8"/>
        <v>7.0102999999999991</v>
      </c>
      <c r="C236" s="22" t="e">
        <f>+VLOOKUP(B236,#REF!,2,FALSE)</f>
        <v>#REF!</v>
      </c>
      <c r="D236" s="12" t="e">
        <f>+VLOOKUP(B236,#REF!,3,FALSE)</f>
        <v>#REF!</v>
      </c>
      <c r="E236" s="5" t="e">
        <f>+VLOOKUP(B236,#REF!,11,FALSE)</f>
        <v>#REF!</v>
      </c>
    </row>
    <row r="237" spans="2:9" ht="15" customHeight="1" x14ac:dyDescent="0.25">
      <c r="B237" s="27">
        <f t="shared" si="8"/>
        <v>7.0103999999999989</v>
      </c>
      <c r="C237" s="22" t="e">
        <f>+VLOOKUP(B237,#REF!,2,FALSE)</f>
        <v>#REF!</v>
      </c>
      <c r="D237" s="12" t="e">
        <f>+VLOOKUP(B237,#REF!,3,FALSE)</f>
        <v>#REF!</v>
      </c>
      <c r="E237" s="5" t="e">
        <f>+VLOOKUP(B237,#REF!,11,FALSE)</f>
        <v>#REF!</v>
      </c>
    </row>
    <row r="238" spans="2:9" ht="15" customHeight="1" x14ac:dyDescent="0.25">
      <c r="B238" s="27">
        <f t="shared" si="8"/>
        <v>7.0104999999999986</v>
      </c>
      <c r="C238" s="22" t="e">
        <f>+VLOOKUP(B238,#REF!,2,FALSE)</f>
        <v>#REF!</v>
      </c>
      <c r="D238" s="12" t="e">
        <f>+VLOOKUP(B238,#REF!,3,FALSE)</f>
        <v>#REF!</v>
      </c>
      <c r="E238" s="5" t="e">
        <f>+VLOOKUP(B238,#REF!,11,FALSE)</f>
        <v>#REF!</v>
      </c>
    </row>
    <row r="239" spans="2:9" ht="15" customHeight="1" x14ac:dyDescent="0.25">
      <c r="B239" s="27">
        <f t="shared" si="8"/>
        <v>7.0105999999999984</v>
      </c>
      <c r="C239" s="22" t="e">
        <f>+VLOOKUP(B239,#REF!,2,FALSE)</f>
        <v>#REF!</v>
      </c>
      <c r="D239" s="12" t="e">
        <f>+VLOOKUP(B239,#REF!,3,FALSE)</f>
        <v>#REF!</v>
      </c>
      <c r="E239" s="5" t="e">
        <f>+VLOOKUP(B239,#REF!,11,FALSE)</f>
        <v>#REF!</v>
      </c>
    </row>
    <row r="240" spans="2:9" ht="15" customHeight="1" x14ac:dyDescent="0.25">
      <c r="B240" s="27">
        <f t="shared" si="8"/>
        <v>7.0106999999999982</v>
      </c>
      <c r="C240" s="22" t="e">
        <f>+VLOOKUP(B240,#REF!,2,FALSE)</f>
        <v>#REF!</v>
      </c>
      <c r="D240" s="12" t="e">
        <f>+VLOOKUP(B240,#REF!,3,FALSE)</f>
        <v>#REF!</v>
      </c>
      <c r="E240" s="5" t="e">
        <f>+VLOOKUP(B240,#REF!,11,FALSE)</f>
        <v>#REF!</v>
      </c>
    </row>
    <row r="241" spans="2:5" ht="15" customHeight="1" x14ac:dyDescent="0.25">
      <c r="B241" s="27">
        <f t="shared" si="8"/>
        <v>7.0107999999999979</v>
      </c>
      <c r="C241" s="22" t="e">
        <f>+VLOOKUP(B241,#REF!,2,FALSE)</f>
        <v>#REF!</v>
      </c>
      <c r="D241" s="12" t="e">
        <f>+VLOOKUP(B241,#REF!,3,FALSE)</f>
        <v>#REF!</v>
      </c>
      <c r="E241" s="5" t="e">
        <f>+VLOOKUP(B241,#REF!,11,FALSE)</f>
        <v>#REF!</v>
      </c>
    </row>
    <row r="242" spans="2:5" ht="15" customHeight="1" x14ac:dyDescent="0.25">
      <c r="B242" s="27">
        <f t="shared" si="8"/>
        <v>7.0108999999999977</v>
      </c>
      <c r="C242" s="22" t="e">
        <f>+VLOOKUP(B242,#REF!,2,FALSE)</f>
        <v>#REF!</v>
      </c>
      <c r="D242" s="12" t="e">
        <f>+VLOOKUP(B242,#REF!,3,FALSE)</f>
        <v>#REF!</v>
      </c>
      <c r="E242" s="5" t="e">
        <f>+VLOOKUP(B242,#REF!,11,FALSE)</f>
        <v>#REF!</v>
      </c>
    </row>
    <row r="243" spans="2:5" ht="15" customHeight="1" x14ac:dyDescent="0.25">
      <c r="B243" s="27">
        <f t="shared" si="8"/>
        <v>7.0109999999999975</v>
      </c>
      <c r="C243" s="22" t="e">
        <f>+VLOOKUP(B243,#REF!,2,FALSE)</f>
        <v>#REF!</v>
      </c>
      <c r="D243" s="12" t="e">
        <f>+VLOOKUP(B243,#REF!,3,FALSE)</f>
        <v>#REF!</v>
      </c>
      <c r="E243" s="5" t="e">
        <f>+VLOOKUP(B243,#REF!,11,FALSE)</f>
        <v>#REF!</v>
      </c>
    </row>
    <row r="244" spans="2:5" ht="15" customHeight="1" x14ac:dyDescent="0.25">
      <c r="B244" s="26">
        <f>+B233+0.01</f>
        <v>7.02</v>
      </c>
      <c r="C244" s="23" t="s">
        <v>125</v>
      </c>
      <c r="D244" s="15"/>
      <c r="E244" s="16"/>
    </row>
    <row r="245" spans="2:5" ht="15" customHeight="1" x14ac:dyDescent="0.25">
      <c r="B245" s="27">
        <f t="shared" si="8"/>
        <v>7.0200999999999993</v>
      </c>
      <c r="C245" s="22" t="e">
        <f>+VLOOKUP(B245,#REF!,2,FALSE)</f>
        <v>#REF!</v>
      </c>
      <c r="D245" s="12" t="e">
        <f>+VLOOKUP(B245,#REF!,3,FALSE)</f>
        <v>#REF!</v>
      </c>
      <c r="E245" s="5" t="e">
        <f>+VLOOKUP(B245,#REF!,11,FALSE)</f>
        <v>#REF!</v>
      </c>
    </row>
    <row r="246" spans="2:5" ht="15" customHeight="1" x14ac:dyDescent="0.25">
      <c r="B246" s="27">
        <f t="shared" si="8"/>
        <v>7.0201999999999991</v>
      </c>
      <c r="C246" s="22" t="e">
        <f>+VLOOKUP(B246,#REF!,2,FALSE)</f>
        <v>#REF!</v>
      </c>
      <c r="D246" s="12" t="e">
        <f>+VLOOKUP(B246,#REF!,3,FALSE)</f>
        <v>#REF!</v>
      </c>
      <c r="E246" s="5" t="e">
        <f>+VLOOKUP(B246,#REF!,11,FALSE)</f>
        <v>#REF!</v>
      </c>
    </row>
    <row r="247" spans="2:5" ht="15" customHeight="1" x14ac:dyDescent="0.25">
      <c r="B247" s="27">
        <f t="shared" si="8"/>
        <v>7.0202999999999989</v>
      </c>
      <c r="C247" s="22" t="e">
        <f>+VLOOKUP(B247,#REF!,2,FALSE)</f>
        <v>#REF!</v>
      </c>
      <c r="D247" s="12" t="e">
        <f>+VLOOKUP(B247,#REF!,3,FALSE)</f>
        <v>#REF!</v>
      </c>
      <c r="E247" s="5" t="e">
        <f>+VLOOKUP(B247,#REF!,11,FALSE)</f>
        <v>#REF!</v>
      </c>
    </row>
    <row r="248" spans="2:5" ht="15" customHeight="1" x14ac:dyDescent="0.25">
      <c r="B248" s="27">
        <f t="shared" si="8"/>
        <v>7.0203999999999986</v>
      </c>
      <c r="C248" s="22" t="e">
        <f>+VLOOKUP(B248,#REF!,2,FALSE)</f>
        <v>#REF!</v>
      </c>
      <c r="D248" s="12" t="e">
        <f>+VLOOKUP(B248,#REF!,3,FALSE)</f>
        <v>#REF!</v>
      </c>
      <c r="E248" s="5" t="e">
        <f>+VLOOKUP(B248,#REF!,11,FALSE)</f>
        <v>#REF!</v>
      </c>
    </row>
    <row r="249" spans="2:5" ht="15" customHeight="1" x14ac:dyDescent="0.25">
      <c r="B249" s="27">
        <f t="shared" si="8"/>
        <v>7.0204999999999984</v>
      </c>
      <c r="C249" s="22" t="e">
        <f>+VLOOKUP(B249,#REF!,2,FALSE)</f>
        <v>#REF!</v>
      </c>
      <c r="D249" s="12" t="e">
        <f>+VLOOKUP(B249,#REF!,3,FALSE)</f>
        <v>#REF!</v>
      </c>
      <c r="E249" s="5" t="e">
        <f>+VLOOKUP(B249,#REF!,11,FALSE)</f>
        <v>#REF!</v>
      </c>
    </row>
    <row r="250" spans="2:5" ht="15" customHeight="1" x14ac:dyDescent="0.25">
      <c r="B250" s="27">
        <f t="shared" si="8"/>
        <v>7.0205999999999982</v>
      </c>
      <c r="C250" s="22" t="e">
        <f>+VLOOKUP(B250,#REF!,2,FALSE)</f>
        <v>#REF!</v>
      </c>
      <c r="D250" s="12" t="e">
        <f>+VLOOKUP(B250,#REF!,3,FALSE)</f>
        <v>#REF!</v>
      </c>
      <c r="E250" s="5" t="e">
        <f>+VLOOKUP(B250,#REF!,11,FALSE)</f>
        <v>#REF!</v>
      </c>
    </row>
    <row r="251" spans="2:5" ht="15" customHeight="1" x14ac:dyDescent="0.25">
      <c r="B251" s="27">
        <f t="shared" si="8"/>
        <v>7.0206999999999979</v>
      </c>
      <c r="C251" s="22" t="e">
        <f>+VLOOKUP(B251,#REF!,2,FALSE)</f>
        <v>#REF!</v>
      </c>
      <c r="D251" s="12" t="e">
        <f>+VLOOKUP(B251,#REF!,3,FALSE)</f>
        <v>#REF!</v>
      </c>
      <c r="E251" s="5" t="e">
        <f>+VLOOKUP(B251,#REF!,11,FALSE)</f>
        <v>#REF!</v>
      </c>
    </row>
    <row r="252" spans="2:5" ht="15" customHeight="1" x14ac:dyDescent="0.25">
      <c r="B252" s="27">
        <f t="shared" si="8"/>
        <v>7.0207999999999977</v>
      </c>
      <c r="C252" s="22" t="e">
        <f>+VLOOKUP(B252,#REF!,2,FALSE)</f>
        <v>#REF!</v>
      </c>
      <c r="D252" s="12" t="e">
        <f>+VLOOKUP(B252,#REF!,3,FALSE)</f>
        <v>#REF!</v>
      </c>
      <c r="E252" s="5" t="e">
        <f>+VLOOKUP(B252,#REF!,11,FALSE)</f>
        <v>#REF!</v>
      </c>
    </row>
    <row r="253" spans="2:5" ht="15" customHeight="1" x14ac:dyDescent="0.25">
      <c r="B253" s="27">
        <f t="shared" si="8"/>
        <v>7.0208999999999975</v>
      </c>
      <c r="C253" s="22" t="e">
        <f>+VLOOKUP(B253,#REF!,2,FALSE)</f>
        <v>#REF!</v>
      </c>
      <c r="D253" s="12" t="e">
        <f>+VLOOKUP(B253,#REF!,3,FALSE)</f>
        <v>#REF!</v>
      </c>
      <c r="E253" s="5" t="e">
        <f>+VLOOKUP(B253,#REF!,11,FALSE)</f>
        <v>#REF!</v>
      </c>
    </row>
    <row r="254" spans="2:5" ht="15" customHeight="1" x14ac:dyDescent="0.25">
      <c r="B254" s="27">
        <f t="shared" si="8"/>
        <v>7.0209999999999972</v>
      </c>
      <c r="C254" s="22" t="e">
        <f>+VLOOKUP(B254,#REF!,2,FALSE)</f>
        <v>#REF!</v>
      </c>
      <c r="D254" s="12" t="e">
        <f>+VLOOKUP(B254,#REF!,3,FALSE)</f>
        <v>#REF!</v>
      </c>
      <c r="E254" s="5" t="e">
        <f>+VLOOKUP(B254,#REF!,11,FALSE)</f>
        <v>#REF!</v>
      </c>
    </row>
    <row r="255" spans="2:5" ht="15" customHeight="1" x14ac:dyDescent="0.25">
      <c r="B255" s="27">
        <f t="shared" si="8"/>
        <v>7.021099999999997</v>
      </c>
      <c r="C255" s="22" t="e">
        <f>+VLOOKUP(B255,#REF!,2,FALSE)</f>
        <v>#REF!</v>
      </c>
      <c r="D255" s="12" t="e">
        <f>+VLOOKUP(B255,#REF!,3,FALSE)</f>
        <v>#REF!</v>
      </c>
      <c r="E255" s="5" t="e">
        <f>+VLOOKUP(B255,#REF!,11,FALSE)</f>
        <v>#REF!</v>
      </c>
    </row>
    <row r="256" spans="2:5" ht="15" customHeight="1" x14ac:dyDescent="0.25">
      <c r="B256" s="27">
        <f t="shared" si="8"/>
        <v>7.0211999999999968</v>
      </c>
      <c r="C256" s="22" t="e">
        <f>+VLOOKUP(B256,#REF!,2,FALSE)</f>
        <v>#REF!</v>
      </c>
      <c r="D256" s="12" t="e">
        <f>+VLOOKUP(B256,#REF!,3,FALSE)</f>
        <v>#REF!</v>
      </c>
      <c r="E256" s="5" t="e">
        <f>+VLOOKUP(B256,#REF!,11,FALSE)</f>
        <v>#REF!</v>
      </c>
    </row>
    <row r="257" spans="2:5" ht="15" customHeight="1" x14ac:dyDescent="0.25">
      <c r="B257" s="27">
        <f t="shared" si="8"/>
        <v>7.0212999999999965</v>
      </c>
      <c r="C257" s="22" t="e">
        <f>+VLOOKUP(B257,#REF!,2,FALSE)</f>
        <v>#REF!</v>
      </c>
      <c r="D257" s="12" t="e">
        <f>+VLOOKUP(B257,#REF!,3,FALSE)</f>
        <v>#REF!</v>
      </c>
      <c r="E257" s="5" t="e">
        <f>+VLOOKUP(B257,#REF!,11,FALSE)</f>
        <v>#REF!</v>
      </c>
    </row>
    <row r="258" spans="2:5" ht="15" customHeight="1" x14ac:dyDescent="0.25">
      <c r="B258" s="27">
        <f t="shared" si="8"/>
        <v>7.0213999999999963</v>
      </c>
      <c r="C258" s="22" t="e">
        <f>+VLOOKUP(B258,#REF!,2,FALSE)</f>
        <v>#REF!</v>
      </c>
      <c r="D258" s="12" t="e">
        <f>+VLOOKUP(B258,#REF!,3,FALSE)</f>
        <v>#REF!</v>
      </c>
      <c r="E258" s="5" t="e">
        <f>+VLOOKUP(B258,#REF!,11,FALSE)</f>
        <v>#REF!</v>
      </c>
    </row>
    <row r="259" spans="2:5" ht="15" customHeight="1" x14ac:dyDescent="0.25">
      <c r="B259" s="27">
        <f t="shared" si="8"/>
        <v>7.0214999999999961</v>
      </c>
      <c r="C259" s="22" t="e">
        <f>+VLOOKUP(B259,#REF!,2,FALSE)</f>
        <v>#REF!</v>
      </c>
      <c r="D259" s="12" t="e">
        <f>+VLOOKUP(B259,#REF!,3,FALSE)</f>
        <v>#REF!</v>
      </c>
      <c r="E259" s="5" t="e">
        <f>+VLOOKUP(B259,#REF!,11,FALSE)</f>
        <v>#REF!</v>
      </c>
    </row>
    <row r="260" spans="2:5" ht="15" customHeight="1" x14ac:dyDescent="0.25">
      <c r="B260" s="27">
        <f t="shared" si="8"/>
        <v>7.0215999999999958</v>
      </c>
      <c r="C260" s="22" t="e">
        <f>+VLOOKUP(B260,#REF!,2,FALSE)</f>
        <v>#REF!</v>
      </c>
      <c r="D260" s="12" t="e">
        <f>+VLOOKUP(B260,#REF!,3,FALSE)</f>
        <v>#REF!</v>
      </c>
      <c r="E260" s="5" t="e">
        <f>+VLOOKUP(B260,#REF!,11,FALSE)</f>
        <v>#REF!</v>
      </c>
    </row>
    <row r="261" spans="2:5" ht="15" customHeight="1" x14ac:dyDescent="0.25">
      <c r="B261" s="26">
        <f>+B244+0.01</f>
        <v>7.0299999999999994</v>
      </c>
      <c r="C261" s="23" t="e">
        <f>+VLOOKUP(B261,#REF!,2,FALSE)</f>
        <v>#REF!</v>
      </c>
      <c r="D261" s="15"/>
      <c r="E261" s="16"/>
    </row>
    <row r="262" spans="2:5" ht="15" customHeight="1" x14ac:dyDescent="0.25">
      <c r="B262" s="27">
        <f>+B261+0.0001</f>
        <v>7.0300999999999991</v>
      </c>
      <c r="C262" s="22" t="e">
        <f>+VLOOKUP(B262,#REF!,2,FALSE)</f>
        <v>#REF!</v>
      </c>
      <c r="D262" s="12" t="e">
        <f>+VLOOKUP(B262,#REF!,3,FALSE)</f>
        <v>#REF!</v>
      </c>
      <c r="E262" s="5" t="e">
        <f>+VLOOKUP(B262,#REF!,11,FALSE)</f>
        <v>#REF!</v>
      </c>
    </row>
    <row r="263" spans="2:5" ht="15" customHeight="1" x14ac:dyDescent="0.25">
      <c r="B263" s="27">
        <f>+B262+0.0001</f>
        <v>7.0301999999999989</v>
      </c>
      <c r="C263" s="22" t="e">
        <f>+VLOOKUP(B263,#REF!,2,FALSE)</f>
        <v>#REF!</v>
      </c>
      <c r="D263" s="12" t="e">
        <f>+VLOOKUP(B263,#REF!,3,FALSE)</f>
        <v>#REF!</v>
      </c>
      <c r="E263" s="5" t="e">
        <f>+VLOOKUP(B263,#REF!,11,FALSE)</f>
        <v>#REF!</v>
      </c>
    </row>
    <row r="264" spans="2:5" ht="15" customHeight="1" x14ac:dyDescent="0.25">
      <c r="B264" s="27">
        <f>+B263+0.0001</f>
        <v>7.0302999999999987</v>
      </c>
      <c r="C264" s="22" t="e">
        <f>+VLOOKUP(B264,#REF!,2,FALSE)</f>
        <v>#REF!</v>
      </c>
      <c r="D264" s="12" t="e">
        <f>+VLOOKUP(B264,#REF!,3,FALSE)</f>
        <v>#REF!</v>
      </c>
      <c r="E264" s="5" t="e">
        <f>+VLOOKUP(B264,#REF!,11,FALSE)</f>
        <v>#REF!</v>
      </c>
    </row>
    <row r="265" spans="2:5" ht="15" customHeight="1" x14ac:dyDescent="0.25">
      <c r="B265" s="27">
        <f>+B264+0.0001</f>
        <v>7.0303999999999984</v>
      </c>
      <c r="C265" s="22" t="e">
        <f>+VLOOKUP(B265,#REF!,2,FALSE)</f>
        <v>#REF!</v>
      </c>
      <c r="D265" s="12" t="e">
        <f>+VLOOKUP(B265,#REF!,3,FALSE)</f>
        <v>#REF!</v>
      </c>
      <c r="E265" s="5" t="e">
        <f>+VLOOKUP(B265,#REF!,11,FALSE)</f>
        <v>#REF!</v>
      </c>
    </row>
    <row r="266" spans="2:5" ht="15" customHeight="1" x14ac:dyDescent="0.25">
      <c r="B266" s="27">
        <f>+B265+0.0001</f>
        <v>7.0304999999999982</v>
      </c>
      <c r="C266" s="22" t="e">
        <f>+VLOOKUP(B266,#REF!,2,FALSE)</f>
        <v>#REF!</v>
      </c>
      <c r="D266" s="12" t="e">
        <f>+VLOOKUP(B266,#REF!,3,FALSE)</f>
        <v>#REF!</v>
      </c>
      <c r="E266" s="5" t="e">
        <f>+VLOOKUP(B266,#REF!,11,FALSE)</f>
        <v>#REF!</v>
      </c>
    </row>
    <row r="267" spans="2:5" ht="15" customHeight="1" x14ac:dyDescent="0.25">
      <c r="B267" s="18">
        <f>+B232+1</f>
        <v>8</v>
      </c>
      <c r="C267" s="19" t="e">
        <f>+VLOOKUP(B267,#REF!,2,FALSE)</f>
        <v>#REF!</v>
      </c>
      <c r="D267" s="28"/>
      <c r="E267" s="29"/>
    </row>
    <row r="268" spans="2:5" ht="15" customHeight="1" x14ac:dyDescent="0.25">
      <c r="B268" s="26">
        <f>+B267+0.01</f>
        <v>8.01</v>
      </c>
      <c r="C268" s="23" t="e">
        <f>+VLOOKUP(B268,#REF!,2,FALSE)</f>
        <v>#REF!</v>
      </c>
      <c r="D268" s="15"/>
      <c r="E268" s="30"/>
    </row>
    <row r="269" spans="2:5" ht="15" customHeight="1" x14ac:dyDescent="0.25">
      <c r="B269" s="27">
        <f t="shared" ref="B269:B287" si="9">+B268+0.0001</f>
        <v>8.0100999999999996</v>
      </c>
      <c r="C269" s="22" t="e">
        <f>+VLOOKUP(B269,#REF!,2,FALSE)</f>
        <v>#REF!</v>
      </c>
      <c r="D269" s="12" t="e">
        <f>+VLOOKUP(B269,#REF!,3,FALSE)</f>
        <v>#REF!</v>
      </c>
      <c r="E269" s="5" t="e">
        <f>+VLOOKUP(B269,#REF!,11,FALSE)</f>
        <v>#REF!</v>
      </c>
    </row>
    <row r="270" spans="2:5" ht="15" customHeight="1" x14ac:dyDescent="0.25">
      <c r="B270" s="27">
        <f t="shared" si="9"/>
        <v>8.0101999999999993</v>
      </c>
      <c r="C270" s="22" t="e">
        <f>+VLOOKUP(B270,#REF!,2,FALSE)</f>
        <v>#REF!</v>
      </c>
      <c r="D270" s="12" t="e">
        <f>+VLOOKUP(B270,#REF!,3,FALSE)</f>
        <v>#REF!</v>
      </c>
      <c r="E270" s="5" t="e">
        <f>+VLOOKUP(B270,#REF!,11,FALSE)</f>
        <v>#REF!</v>
      </c>
    </row>
    <row r="271" spans="2:5" ht="15" customHeight="1" x14ac:dyDescent="0.25">
      <c r="B271" s="27">
        <f t="shared" si="9"/>
        <v>8.0102999999999991</v>
      </c>
      <c r="C271" s="22" t="e">
        <f>+VLOOKUP(B271,#REF!,2,FALSE)</f>
        <v>#REF!</v>
      </c>
      <c r="D271" s="12" t="e">
        <f>+VLOOKUP(B271,#REF!,3,FALSE)</f>
        <v>#REF!</v>
      </c>
      <c r="E271" s="5" t="e">
        <f>+VLOOKUP(B271,#REF!,11,FALSE)</f>
        <v>#REF!</v>
      </c>
    </row>
    <row r="272" spans="2:5" ht="15" customHeight="1" x14ac:dyDescent="0.25">
      <c r="B272" s="27">
        <f t="shared" si="9"/>
        <v>8.0103999999999989</v>
      </c>
      <c r="C272" s="22" t="e">
        <f>+VLOOKUP(B272,#REF!,2,FALSE)</f>
        <v>#REF!</v>
      </c>
      <c r="D272" s="12" t="e">
        <f>+VLOOKUP(B272,#REF!,3,FALSE)</f>
        <v>#REF!</v>
      </c>
      <c r="E272" s="5" t="e">
        <f>+VLOOKUP(B272,#REF!,11,FALSE)</f>
        <v>#REF!</v>
      </c>
    </row>
    <row r="273" spans="2:5" ht="15" customHeight="1" x14ac:dyDescent="0.25">
      <c r="B273" s="27">
        <f t="shared" si="9"/>
        <v>8.0104999999999986</v>
      </c>
      <c r="C273" s="22" t="e">
        <f>+VLOOKUP(B273,#REF!,2,FALSE)</f>
        <v>#REF!</v>
      </c>
      <c r="D273" s="12" t="e">
        <f>+VLOOKUP(B273,#REF!,3,FALSE)</f>
        <v>#REF!</v>
      </c>
      <c r="E273" s="5" t="e">
        <f>+VLOOKUP(B273,#REF!,11,FALSE)</f>
        <v>#REF!</v>
      </c>
    </row>
    <row r="274" spans="2:5" ht="15" customHeight="1" x14ac:dyDescent="0.25">
      <c r="B274" s="27">
        <f t="shared" si="9"/>
        <v>8.0105999999999984</v>
      </c>
      <c r="C274" s="22" t="e">
        <f>+VLOOKUP(B274,#REF!,2,FALSE)</f>
        <v>#REF!</v>
      </c>
      <c r="D274" s="12" t="e">
        <f>+VLOOKUP(B274,#REF!,3,FALSE)</f>
        <v>#REF!</v>
      </c>
      <c r="E274" s="5" t="e">
        <f>+VLOOKUP(B274,#REF!,11,FALSE)</f>
        <v>#REF!</v>
      </c>
    </row>
    <row r="275" spans="2:5" ht="15" customHeight="1" x14ac:dyDescent="0.25">
      <c r="B275" s="27">
        <f t="shared" si="9"/>
        <v>8.0106999999999982</v>
      </c>
      <c r="C275" s="22" t="e">
        <f>+VLOOKUP(B275,#REF!,2,FALSE)</f>
        <v>#REF!</v>
      </c>
      <c r="D275" s="12" t="e">
        <f>+VLOOKUP(B275,#REF!,3,FALSE)</f>
        <v>#REF!</v>
      </c>
      <c r="E275" s="5" t="e">
        <f>+VLOOKUP(B275,#REF!,11,FALSE)</f>
        <v>#REF!</v>
      </c>
    </row>
    <row r="276" spans="2:5" ht="15" customHeight="1" x14ac:dyDescent="0.25">
      <c r="B276" s="27">
        <f t="shared" si="9"/>
        <v>8.0107999999999979</v>
      </c>
      <c r="C276" s="22" t="e">
        <f>+VLOOKUP(B276,#REF!,2,FALSE)</f>
        <v>#REF!</v>
      </c>
      <c r="D276" s="12" t="e">
        <f>+VLOOKUP(B276,#REF!,3,FALSE)</f>
        <v>#REF!</v>
      </c>
      <c r="E276" s="5" t="e">
        <f>+VLOOKUP(B276,#REF!,11,FALSE)</f>
        <v>#REF!</v>
      </c>
    </row>
    <row r="277" spans="2:5" ht="15" customHeight="1" x14ac:dyDescent="0.25">
      <c r="B277" s="27">
        <f t="shared" si="9"/>
        <v>8.0108999999999977</v>
      </c>
      <c r="C277" s="22" t="e">
        <f>+VLOOKUP(B277,#REF!,2,FALSE)</f>
        <v>#REF!</v>
      </c>
      <c r="D277" s="12" t="e">
        <f>+VLOOKUP(B277,#REF!,3,FALSE)</f>
        <v>#REF!</v>
      </c>
      <c r="E277" s="5" t="e">
        <f>+VLOOKUP(B277,#REF!,11,FALSE)</f>
        <v>#REF!</v>
      </c>
    </row>
    <row r="278" spans="2:5" ht="15" customHeight="1" x14ac:dyDescent="0.25">
      <c r="B278" s="27">
        <f t="shared" si="9"/>
        <v>8.0109999999999975</v>
      </c>
      <c r="C278" s="22" t="e">
        <f>+VLOOKUP(B278,#REF!,2,FALSE)</f>
        <v>#REF!</v>
      </c>
      <c r="D278" s="12" t="e">
        <f>+VLOOKUP(B278,#REF!,3,FALSE)</f>
        <v>#REF!</v>
      </c>
      <c r="E278" s="5" t="e">
        <f>+VLOOKUP(B278,#REF!,11,FALSE)</f>
        <v>#REF!</v>
      </c>
    </row>
    <row r="279" spans="2:5" ht="15" customHeight="1" x14ac:dyDescent="0.25">
      <c r="B279" s="27">
        <f t="shared" si="9"/>
        <v>8.0110999999999972</v>
      </c>
      <c r="C279" s="22" t="e">
        <f>+VLOOKUP(B279,#REF!,2,FALSE)</f>
        <v>#REF!</v>
      </c>
      <c r="D279" s="12" t="e">
        <f>+VLOOKUP(B279,#REF!,3,FALSE)</f>
        <v>#REF!</v>
      </c>
      <c r="E279" s="5" t="e">
        <f>+VLOOKUP(B279,#REF!,11,FALSE)</f>
        <v>#REF!</v>
      </c>
    </row>
    <row r="280" spans="2:5" ht="15" customHeight="1" x14ac:dyDescent="0.25">
      <c r="B280" s="27">
        <f t="shared" si="9"/>
        <v>8.011199999999997</v>
      </c>
      <c r="C280" s="22" t="e">
        <f>+VLOOKUP(B280,#REF!,2,FALSE)</f>
        <v>#REF!</v>
      </c>
      <c r="D280" s="12" t="e">
        <f>+VLOOKUP(B280,#REF!,3,FALSE)</f>
        <v>#REF!</v>
      </c>
      <c r="E280" s="5" t="e">
        <f>+VLOOKUP(B280,#REF!,11,FALSE)</f>
        <v>#REF!</v>
      </c>
    </row>
    <row r="281" spans="2:5" ht="15" customHeight="1" x14ac:dyDescent="0.25">
      <c r="B281" s="27">
        <f t="shared" si="9"/>
        <v>8.0112999999999968</v>
      </c>
      <c r="C281" s="22" t="e">
        <f>+VLOOKUP(B281,#REF!,2,FALSE)</f>
        <v>#REF!</v>
      </c>
      <c r="D281" s="12" t="e">
        <f>+VLOOKUP(B281,#REF!,3,FALSE)</f>
        <v>#REF!</v>
      </c>
      <c r="E281" s="5" t="e">
        <f>+VLOOKUP(B281,#REF!,11,FALSE)</f>
        <v>#REF!</v>
      </c>
    </row>
    <row r="282" spans="2:5" ht="15" customHeight="1" x14ac:dyDescent="0.25">
      <c r="B282" s="27">
        <f t="shared" si="9"/>
        <v>8.0113999999999965</v>
      </c>
      <c r="C282" s="22" t="e">
        <f>+VLOOKUP(B282,#REF!,2,FALSE)</f>
        <v>#REF!</v>
      </c>
      <c r="D282" s="12" t="e">
        <f>+VLOOKUP(B282,#REF!,3,FALSE)</f>
        <v>#REF!</v>
      </c>
      <c r="E282" s="5" t="e">
        <f>+VLOOKUP(B282,#REF!,11,FALSE)</f>
        <v>#REF!</v>
      </c>
    </row>
    <row r="283" spans="2:5" ht="15" hidden="1" customHeight="1" x14ac:dyDescent="0.25">
      <c r="B283" s="27">
        <f t="shared" si="9"/>
        <v>8.0114999999999963</v>
      </c>
      <c r="C283" s="22" t="e">
        <f>+VLOOKUP(B283,#REF!,2,FALSE)</f>
        <v>#REF!</v>
      </c>
      <c r="D283" s="12" t="e">
        <f>+VLOOKUP(B283,#REF!,3,FALSE)</f>
        <v>#REF!</v>
      </c>
      <c r="E283" s="5" t="e">
        <f>+VLOOKUP(B283,#REF!,11,FALSE)</f>
        <v>#REF!</v>
      </c>
    </row>
    <row r="284" spans="2:5" ht="15" customHeight="1" x14ac:dyDescent="0.25">
      <c r="B284" s="27">
        <f t="shared" si="9"/>
        <v>8.0115999999999961</v>
      </c>
      <c r="C284" s="22" t="e">
        <f>+VLOOKUP(B284,#REF!,2,FALSE)</f>
        <v>#REF!</v>
      </c>
      <c r="D284" s="12" t="e">
        <f>+VLOOKUP(B284,#REF!,3,FALSE)</f>
        <v>#REF!</v>
      </c>
      <c r="E284" s="5" t="e">
        <f>+VLOOKUP(B284,#REF!,11,FALSE)</f>
        <v>#REF!</v>
      </c>
    </row>
    <row r="285" spans="2:5" ht="15" customHeight="1" x14ac:dyDescent="0.25">
      <c r="B285" s="27">
        <f t="shared" si="9"/>
        <v>8.0116999999999958</v>
      </c>
      <c r="C285" s="22" t="e">
        <f>+VLOOKUP(B285,#REF!,2,FALSE)</f>
        <v>#REF!</v>
      </c>
      <c r="D285" s="12" t="e">
        <f>+VLOOKUP(B285,#REF!,3,FALSE)</f>
        <v>#REF!</v>
      </c>
      <c r="E285" s="5" t="e">
        <f>+VLOOKUP(B285,#REF!,11,FALSE)</f>
        <v>#REF!</v>
      </c>
    </row>
    <row r="286" spans="2:5" ht="15" customHeight="1" x14ac:dyDescent="0.25">
      <c r="B286" s="26">
        <f>+B268+0.01</f>
        <v>8.02</v>
      </c>
      <c r="C286" s="23" t="e">
        <f>+VLOOKUP(B286,#REF!,2,FALSE)</f>
        <v>#REF!</v>
      </c>
      <c r="D286" s="15"/>
      <c r="E286" s="30"/>
    </row>
    <row r="287" spans="2:5" ht="15" customHeight="1" x14ac:dyDescent="0.25">
      <c r="B287" s="27">
        <f t="shared" si="9"/>
        <v>8.0200999999999993</v>
      </c>
      <c r="C287" s="22" t="e">
        <f>+VLOOKUP(B287,#REF!,2,FALSE)</f>
        <v>#REF!</v>
      </c>
      <c r="D287" s="12" t="e">
        <f>+VLOOKUP(B287,#REF!,3,FALSE)</f>
        <v>#REF!</v>
      </c>
      <c r="E287" s="5" t="e">
        <f>+VLOOKUP(B287,#REF!,11,FALSE)</f>
        <v>#REF!</v>
      </c>
    </row>
    <row r="288" spans="2:5" ht="15" customHeight="1" x14ac:dyDescent="0.25">
      <c r="B288" s="27">
        <f t="shared" ref="B288:B296" si="10">+B287+0.0001</f>
        <v>8.0201999999999991</v>
      </c>
      <c r="C288" s="22" t="e">
        <f>+VLOOKUP(B288,#REF!,2,FALSE)</f>
        <v>#REF!</v>
      </c>
      <c r="D288" s="12" t="e">
        <f>+VLOOKUP(B288,#REF!,3,FALSE)</f>
        <v>#REF!</v>
      </c>
      <c r="E288" s="5" t="e">
        <f>+VLOOKUP(B288,#REF!,11,FALSE)</f>
        <v>#REF!</v>
      </c>
    </row>
    <row r="289" spans="2:5" ht="15" customHeight="1" x14ac:dyDescent="0.25">
      <c r="B289" s="27">
        <f t="shared" si="10"/>
        <v>8.0202999999999989</v>
      </c>
      <c r="C289" s="22" t="e">
        <f>+VLOOKUP(B289,#REF!,2,FALSE)</f>
        <v>#REF!</v>
      </c>
      <c r="D289" s="12" t="e">
        <f>+VLOOKUP(B289,#REF!,3,FALSE)</f>
        <v>#REF!</v>
      </c>
      <c r="E289" s="5" t="e">
        <f>+VLOOKUP(B289,#REF!,11,FALSE)</f>
        <v>#REF!</v>
      </c>
    </row>
    <row r="290" spans="2:5" ht="15" customHeight="1" x14ac:dyDescent="0.25">
      <c r="B290" s="26">
        <f>+B286+0.01</f>
        <v>8.0299999999999994</v>
      </c>
      <c r="C290" s="23" t="e">
        <f>+VLOOKUP(B290,#REF!,2,FALSE)</f>
        <v>#REF!</v>
      </c>
      <c r="D290" s="15"/>
      <c r="E290" s="30"/>
    </row>
    <row r="291" spans="2:5" ht="15" customHeight="1" x14ac:dyDescent="0.25">
      <c r="B291" s="27">
        <f t="shared" si="10"/>
        <v>8.0300999999999991</v>
      </c>
      <c r="C291" s="22" t="e">
        <f>+VLOOKUP(B291,#REF!,2,FALSE)</f>
        <v>#REF!</v>
      </c>
      <c r="D291" s="12" t="e">
        <f>+VLOOKUP(B291,#REF!,3,FALSE)</f>
        <v>#REF!</v>
      </c>
      <c r="E291" s="5" t="e">
        <f>+VLOOKUP(B291,#REF!,11,FALSE)</f>
        <v>#REF!</v>
      </c>
    </row>
    <row r="292" spans="2:5" ht="15" customHeight="1" x14ac:dyDescent="0.25">
      <c r="B292" s="27">
        <f t="shared" si="10"/>
        <v>8.0301999999999989</v>
      </c>
      <c r="C292" s="22" t="e">
        <f>+VLOOKUP(B292,#REF!,2,FALSE)</f>
        <v>#REF!</v>
      </c>
      <c r="D292" s="12" t="e">
        <f>+VLOOKUP(B292,#REF!,3,FALSE)</f>
        <v>#REF!</v>
      </c>
      <c r="E292" s="5" t="e">
        <f>+VLOOKUP(B292,#REF!,11,FALSE)</f>
        <v>#REF!</v>
      </c>
    </row>
    <row r="293" spans="2:5" ht="15" customHeight="1" x14ac:dyDescent="0.25">
      <c r="B293" s="27">
        <f t="shared" si="10"/>
        <v>8.0302999999999987</v>
      </c>
      <c r="C293" s="22" t="e">
        <f>+VLOOKUP(B293,#REF!,2,FALSE)</f>
        <v>#REF!</v>
      </c>
      <c r="D293" s="12" t="e">
        <f>+VLOOKUP(B293,#REF!,3,FALSE)</f>
        <v>#REF!</v>
      </c>
      <c r="E293" s="5" t="e">
        <f>+VLOOKUP(B293,#REF!,11,FALSE)</f>
        <v>#REF!</v>
      </c>
    </row>
    <row r="294" spans="2:5" ht="15" customHeight="1" x14ac:dyDescent="0.25">
      <c r="B294" s="27">
        <f t="shared" si="10"/>
        <v>8.0303999999999984</v>
      </c>
      <c r="C294" s="22" t="e">
        <f>+VLOOKUP(B294,#REF!,2,FALSE)</f>
        <v>#REF!</v>
      </c>
      <c r="D294" s="12" t="e">
        <f>+VLOOKUP(B294,#REF!,3,FALSE)</f>
        <v>#REF!</v>
      </c>
      <c r="E294" s="5" t="e">
        <f>+VLOOKUP(B294,#REF!,11,FALSE)</f>
        <v>#REF!</v>
      </c>
    </row>
    <row r="295" spans="2:5" ht="15" customHeight="1" x14ac:dyDescent="0.25">
      <c r="B295" s="27">
        <f t="shared" si="10"/>
        <v>8.0304999999999982</v>
      </c>
      <c r="C295" s="22" t="e">
        <f>+VLOOKUP(B295,#REF!,2,FALSE)</f>
        <v>#REF!</v>
      </c>
      <c r="D295" s="12" t="e">
        <f>+VLOOKUP(B295,#REF!,3,FALSE)</f>
        <v>#REF!</v>
      </c>
      <c r="E295" s="5" t="e">
        <f>+VLOOKUP(B295,#REF!,11,FALSE)</f>
        <v>#REF!</v>
      </c>
    </row>
    <row r="296" spans="2:5" ht="15" customHeight="1" x14ac:dyDescent="0.25">
      <c r="B296" s="27">
        <f t="shared" si="10"/>
        <v>8.030599999999998</v>
      </c>
      <c r="C296" s="22" t="e">
        <f>+VLOOKUP(B296,#REF!,2,FALSE)</f>
        <v>#REF!</v>
      </c>
      <c r="D296" s="12" t="e">
        <f>+VLOOKUP(B296,#REF!,3,FALSE)</f>
        <v>#REF!</v>
      </c>
      <c r="E296" s="5" t="e">
        <f>+VLOOKUP(B296,#REF!,11,FALSE)</f>
        <v>#REF!</v>
      </c>
    </row>
    <row r="297" spans="2:5" ht="15" customHeight="1" x14ac:dyDescent="0.25">
      <c r="B297" s="18">
        <f>+B267+1</f>
        <v>9</v>
      </c>
      <c r="C297" s="19" t="e">
        <f>+VLOOKUP(B297,#REF!,2,FALSE)</f>
        <v>#REF!</v>
      </c>
      <c r="D297" s="28"/>
      <c r="E297" s="29"/>
    </row>
    <row r="298" spans="2:5" ht="15" customHeight="1" x14ac:dyDescent="0.25">
      <c r="B298" s="33">
        <f>+B297+0.01</f>
        <v>9.01</v>
      </c>
      <c r="C298" s="22" t="e">
        <f>+VLOOKUP(B298,#REF!,2,FALSE)</f>
        <v>#REF!</v>
      </c>
      <c r="D298" s="12" t="e">
        <f>+VLOOKUP(B298,#REF!,3,FALSE)</f>
        <v>#REF!</v>
      </c>
      <c r="E298" s="5" t="e">
        <f>+VLOOKUP(B298,#REF!,11,FALSE)</f>
        <v>#REF!</v>
      </c>
    </row>
    <row r="299" spans="2:5" ht="15" customHeight="1" x14ac:dyDescent="0.25">
      <c r="B299" s="33">
        <f>+B298+0.01</f>
        <v>9.02</v>
      </c>
      <c r="C299" s="22" t="e">
        <f>+VLOOKUP(B299,#REF!,2,FALSE)</f>
        <v>#REF!</v>
      </c>
      <c r="D299" s="12" t="e">
        <f>+VLOOKUP(B299,#REF!,3,FALSE)</f>
        <v>#REF!</v>
      </c>
      <c r="E299" s="5" t="e">
        <f>+VLOOKUP(B299,#REF!,11,FALSE)</f>
        <v>#REF!</v>
      </c>
    </row>
    <row r="300" spans="2:5" ht="15" customHeight="1" x14ac:dyDescent="0.25">
      <c r="B300" s="33">
        <f>+B299+0.01</f>
        <v>9.0299999999999994</v>
      </c>
      <c r="C300" s="22" t="e">
        <f>+VLOOKUP(B300,#REF!,2,FALSE)</f>
        <v>#REF!</v>
      </c>
      <c r="D300" s="12" t="e">
        <f>+VLOOKUP(B300,#REF!,3,FALSE)</f>
        <v>#REF!</v>
      </c>
      <c r="E300" s="5" t="e">
        <f>+VLOOKUP(B300,#REF!,11,FALSE)</f>
        <v>#REF!</v>
      </c>
    </row>
    <row r="301" spans="2:5" ht="15" customHeight="1" x14ac:dyDescent="0.25">
      <c r="B301" s="18">
        <f>+B297+1</f>
        <v>10</v>
      </c>
      <c r="C301" s="19" t="e">
        <f>+VLOOKUP(B301,#REF!,2,FALSE)</f>
        <v>#REF!</v>
      </c>
      <c r="D301" s="28"/>
      <c r="E301" s="29"/>
    </row>
    <row r="302" spans="2:5" ht="15" customHeight="1" x14ac:dyDescent="0.25">
      <c r="B302" s="26">
        <f>+B301+0.01</f>
        <v>10.01</v>
      </c>
      <c r="C302" s="32" t="e">
        <f>+VLOOKUP(B302,#REF!,2,FALSE)</f>
        <v>#REF!</v>
      </c>
      <c r="D302" s="12"/>
      <c r="E302" s="5"/>
    </row>
    <row r="303" spans="2:5" ht="15" customHeight="1" x14ac:dyDescent="0.25">
      <c r="B303" s="27">
        <f t="shared" ref="B303:B309" si="11">+B302+0.0001</f>
        <v>10.0101</v>
      </c>
      <c r="C303" s="22" t="e">
        <f>+VLOOKUP(B303,#REF!,2,FALSE)</f>
        <v>#REF!</v>
      </c>
      <c r="D303" s="12" t="e">
        <f>+VLOOKUP(B303,#REF!,3,FALSE)</f>
        <v>#REF!</v>
      </c>
      <c r="E303" s="5" t="e">
        <f>+VLOOKUP(B303,#REF!,11,FALSE)</f>
        <v>#REF!</v>
      </c>
    </row>
    <row r="304" spans="2:5" ht="15" customHeight="1" x14ac:dyDescent="0.25">
      <c r="B304" s="27">
        <f t="shared" si="11"/>
        <v>10.010199999999999</v>
      </c>
      <c r="C304" s="22" t="e">
        <f>+VLOOKUP(B304,#REF!,2,FALSE)</f>
        <v>#REF!</v>
      </c>
      <c r="D304" s="12" t="e">
        <f>+VLOOKUP(B304,#REF!,3,FALSE)</f>
        <v>#REF!</v>
      </c>
      <c r="E304" s="5" t="e">
        <f>+VLOOKUP(B304,#REF!,11,FALSE)</f>
        <v>#REF!</v>
      </c>
    </row>
    <row r="305" spans="2:5" ht="15" customHeight="1" x14ac:dyDescent="0.25">
      <c r="B305" s="27">
        <f t="shared" si="11"/>
        <v>10.010299999999999</v>
      </c>
      <c r="C305" s="22" t="e">
        <f>+VLOOKUP(B305,#REF!,2,FALSE)</f>
        <v>#REF!</v>
      </c>
      <c r="D305" s="12" t="e">
        <f>+VLOOKUP(B305,#REF!,3,FALSE)</f>
        <v>#REF!</v>
      </c>
      <c r="E305" s="5" t="e">
        <f>+VLOOKUP(B305,#REF!,11,FALSE)</f>
        <v>#REF!</v>
      </c>
    </row>
    <row r="306" spans="2:5" ht="15" customHeight="1" x14ac:dyDescent="0.25">
      <c r="B306" s="27">
        <f t="shared" si="11"/>
        <v>10.010399999999999</v>
      </c>
      <c r="C306" s="22" t="e">
        <f>+VLOOKUP(B306,#REF!,2,FALSE)</f>
        <v>#REF!</v>
      </c>
      <c r="D306" s="12" t="e">
        <f>+VLOOKUP(B306,#REF!,3,FALSE)</f>
        <v>#REF!</v>
      </c>
      <c r="E306" s="5" t="e">
        <f>+VLOOKUP(B306,#REF!,11,FALSE)</f>
        <v>#REF!</v>
      </c>
    </row>
    <row r="307" spans="2:5" ht="15" customHeight="1" x14ac:dyDescent="0.25">
      <c r="B307" s="27">
        <f t="shared" si="11"/>
        <v>10.010499999999999</v>
      </c>
      <c r="C307" s="22" t="e">
        <f>+VLOOKUP(B307,#REF!,2,FALSE)</f>
        <v>#REF!</v>
      </c>
      <c r="D307" s="12" t="e">
        <f>+VLOOKUP(B307,#REF!,3,FALSE)</f>
        <v>#REF!</v>
      </c>
      <c r="E307" s="5" t="e">
        <f>+VLOOKUP(B307,#REF!,11,FALSE)</f>
        <v>#REF!</v>
      </c>
    </row>
    <row r="308" spans="2:5" ht="15" customHeight="1" x14ac:dyDescent="0.25">
      <c r="B308" s="27">
        <f t="shared" si="11"/>
        <v>10.010599999999998</v>
      </c>
      <c r="C308" s="22" t="e">
        <f>+VLOOKUP(B308,#REF!,2,FALSE)</f>
        <v>#REF!</v>
      </c>
      <c r="D308" s="12" t="e">
        <f>+VLOOKUP(B308,#REF!,3,FALSE)</f>
        <v>#REF!</v>
      </c>
      <c r="E308" s="5" t="e">
        <f>+VLOOKUP(B308,#REF!,11,FALSE)</f>
        <v>#REF!</v>
      </c>
    </row>
    <row r="309" spans="2:5" ht="15" customHeight="1" x14ac:dyDescent="0.25">
      <c r="B309" s="27">
        <f t="shared" si="11"/>
        <v>10.010699999999998</v>
      </c>
      <c r="C309" s="22" t="e">
        <f>+VLOOKUP(B309,#REF!,2,FALSE)</f>
        <v>#REF!</v>
      </c>
      <c r="D309" s="12" t="e">
        <f>+VLOOKUP(B309,#REF!,3,FALSE)</f>
        <v>#REF!</v>
      </c>
      <c r="E309" s="5" t="e">
        <f>+VLOOKUP(B309,#REF!,11,FALSE)</f>
        <v>#REF!</v>
      </c>
    </row>
    <row r="310" spans="2:5" ht="15" customHeight="1" x14ac:dyDescent="0.25">
      <c r="B310" s="26">
        <f>+B302+0.01</f>
        <v>10.02</v>
      </c>
      <c r="C310" s="32" t="e">
        <f>+VLOOKUP(B310,#REF!,2,FALSE)</f>
        <v>#REF!</v>
      </c>
      <c r="D310" s="12"/>
      <c r="E310" s="5"/>
    </row>
    <row r="311" spans="2:5" ht="15" customHeight="1" x14ac:dyDescent="0.25">
      <c r="B311" s="27">
        <f>+B310+0.0001</f>
        <v>10.020099999999999</v>
      </c>
      <c r="C311" s="22" t="e">
        <f>+VLOOKUP(B311,#REF!,2,FALSE)</f>
        <v>#REF!</v>
      </c>
      <c r="D311" s="12" t="e">
        <f>+VLOOKUP(B311,#REF!,3,FALSE)</f>
        <v>#REF!</v>
      </c>
      <c r="E311" s="5" t="e">
        <f>+VLOOKUP(B311,#REF!,11,FALSE)</f>
        <v>#REF!</v>
      </c>
    </row>
    <row r="312" spans="2:5" ht="15" customHeight="1" x14ac:dyDescent="0.25">
      <c r="B312" s="27">
        <f>+B311+0.0001</f>
        <v>10.020199999999999</v>
      </c>
      <c r="C312" s="22" t="e">
        <f>+VLOOKUP(B312,#REF!,2,FALSE)</f>
        <v>#REF!</v>
      </c>
      <c r="D312" s="12" t="e">
        <f>+VLOOKUP(B312,#REF!,3,FALSE)</f>
        <v>#REF!</v>
      </c>
      <c r="E312" s="5" t="e">
        <f>+VLOOKUP(B312,#REF!,11,FALSE)</f>
        <v>#REF!</v>
      </c>
    </row>
    <row r="313" spans="2:5" ht="15" customHeight="1" x14ac:dyDescent="0.25">
      <c r="B313" s="27">
        <f>+B312+0.0001</f>
        <v>10.020299999999999</v>
      </c>
      <c r="C313" s="22" t="e">
        <f>+VLOOKUP(B313,#REF!,2,FALSE)</f>
        <v>#REF!</v>
      </c>
      <c r="D313" s="12" t="e">
        <f>+VLOOKUP(B313,#REF!,3,FALSE)</f>
        <v>#REF!</v>
      </c>
      <c r="E313" s="5" t="e">
        <f>+VLOOKUP(B313,#REF!,11,FALSE)</f>
        <v>#REF!</v>
      </c>
    </row>
    <row r="314" spans="2:5" ht="15" customHeight="1" x14ac:dyDescent="0.25">
      <c r="B314" s="27">
        <f>+B313+0.0001</f>
        <v>10.020399999999999</v>
      </c>
      <c r="C314" s="22" t="e">
        <f>+VLOOKUP(B314,#REF!,2,FALSE)</f>
        <v>#REF!</v>
      </c>
      <c r="D314" s="12" t="e">
        <f>+VLOOKUP(B314,#REF!,3,FALSE)</f>
        <v>#REF!</v>
      </c>
      <c r="E314" s="5" t="e">
        <f>+VLOOKUP(B314,#REF!,11,FALSE)</f>
        <v>#REF!</v>
      </c>
    </row>
    <row r="315" spans="2:5" ht="15" customHeight="1" x14ac:dyDescent="0.25">
      <c r="B315" s="26">
        <f>+B310+0.01</f>
        <v>10.029999999999999</v>
      </c>
      <c r="C315" s="32" t="e">
        <f>+VLOOKUP(B315,#REF!,2,FALSE)</f>
        <v>#REF!</v>
      </c>
      <c r="D315" s="12"/>
      <c r="E315" s="5"/>
    </row>
    <row r="316" spans="2:5" ht="15" customHeight="1" x14ac:dyDescent="0.25">
      <c r="B316" s="27">
        <f>+B315+0.0001</f>
        <v>10.030099999999999</v>
      </c>
      <c r="C316" s="22" t="e">
        <f>+VLOOKUP(B316,#REF!,2,FALSE)</f>
        <v>#REF!</v>
      </c>
      <c r="D316" s="12" t="e">
        <f>+VLOOKUP(B316,#REF!,3,FALSE)</f>
        <v>#REF!</v>
      </c>
      <c r="E316" s="5" t="e">
        <f>+VLOOKUP(B316,#REF!,11,FALSE)</f>
        <v>#REF!</v>
      </c>
    </row>
    <row r="317" spans="2:5" ht="15" customHeight="1" x14ac:dyDescent="0.25">
      <c r="B317" s="27">
        <f>+B316+0.0001</f>
        <v>10.030199999999999</v>
      </c>
      <c r="C317" s="22" t="e">
        <f>+VLOOKUP(B317,#REF!,2,FALSE)</f>
        <v>#REF!</v>
      </c>
      <c r="D317" s="12" t="e">
        <f>+VLOOKUP(B317,#REF!,3,FALSE)</f>
        <v>#REF!</v>
      </c>
      <c r="E317" s="5" t="e">
        <f>+VLOOKUP(B317,#REF!,11,FALSE)</f>
        <v>#REF!</v>
      </c>
    </row>
    <row r="318" spans="2:5" ht="15" customHeight="1" x14ac:dyDescent="0.25">
      <c r="B318" s="27">
        <f>+B317+0.0001</f>
        <v>10.030299999999999</v>
      </c>
      <c r="C318" s="22" t="e">
        <f>+VLOOKUP(B318,#REF!,2,FALSE)</f>
        <v>#REF!</v>
      </c>
      <c r="D318" s="12" t="e">
        <f>+VLOOKUP(B318,#REF!,3,FALSE)</f>
        <v>#REF!</v>
      </c>
      <c r="E318" s="5" t="e">
        <f>+VLOOKUP(B318,#REF!,11,FALSE)</f>
        <v>#REF!</v>
      </c>
    </row>
    <row r="319" spans="2:5" ht="15" customHeight="1" x14ac:dyDescent="0.25">
      <c r="B319" s="26">
        <f>+B315+0.01</f>
        <v>10.039999999999999</v>
      </c>
      <c r="C319" s="32" t="e">
        <f>+VLOOKUP(B319,#REF!,2,FALSE)</f>
        <v>#REF!</v>
      </c>
      <c r="D319" s="12"/>
      <c r="E319" s="5"/>
    </row>
    <row r="320" spans="2:5" ht="15" customHeight="1" x14ac:dyDescent="0.25">
      <c r="B320" s="27">
        <f>+B319+0.0001</f>
        <v>10.040099999999999</v>
      </c>
      <c r="C320" s="22" t="e">
        <f>+VLOOKUP(B320,#REF!,2,FALSE)</f>
        <v>#REF!</v>
      </c>
      <c r="D320" s="12" t="e">
        <f>+VLOOKUP(B320,#REF!,3,FALSE)</f>
        <v>#REF!</v>
      </c>
      <c r="E320" s="5" t="e">
        <f>+VLOOKUP(B320,#REF!,11,FALSE)</f>
        <v>#REF!</v>
      </c>
    </row>
    <row r="321" spans="2:5" ht="15" customHeight="1" x14ac:dyDescent="0.25">
      <c r="B321" s="27">
        <f>+B320+0.0001</f>
        <v>10.040199999999999</v>
      </c>
      <c r="C321" s="22" t="e">
        <f>+VLOOKUP(B321,#REF!,2,FALSE)</f>
        <v>#REF!</v>
      </c>
      <c r="D321" s="12" t="e">
        <f>+VLOOKUP(B321,#REF!,3,FALSE)</f>
        <v>#REF!</v>
      </c>
      <c r="E321" s="5" t="e">
        <f>+VLOOKUP(B321,#REF!,11,FALSE)</f>
        <v>#REF!</v>
      </c>
    </row>
    <row r="322" spans="2:5" ht="15" customHeight="1" x14ac:dyDescent="0.25">
      <c r="B322" s="27">
        <f>+B321+0.0001</f>
        <v>10.040299999999998</v>
      </c>
      <c r="C322" s="22" t="e">
        <f>+VLOOKUP(B322,#REF!,2,FALSE)</f>
        <v>#REF!</v>
      </c>
      <c r="D322" s="12" t="e">
        <f>+VLOOKUP(B322,#REF!,3,FALSE)</f>
        <v>#REF!</v>
      </c>
      <c r="E322" s="5" t="e">
        <f>+VLOOKUP(B322,#REF!,11,FALSE)</f>
        <v>#REF!</v>
      </c>
    </row>
    <row r="323" spans="2:5" ht="15" customHeight="1" x14ac:dyDescent="0.25">
      <c r="B323" s="27">
        <f>+B322+0.0001</f>
        <v>10.040399999999998</v>
      </c>
      <c r="C323" s="22" t="e">
        <f>+VLOOKUP(B323,#REF!,2,FALSE)</f>
        <v>#REF!</v>
      </c>
      <c r="D323" s="12" t="e">
        <f>+VLOOKUP(B323,#REF!,3,FALSE)</f>
        <v>#REF!</v>
      </c>
      <c r="E323" s="5" t="e">
        <f>+VLOOKUP(B323,#REF!,11,FALSE)</f>
        <v>#REF!</v>
      </c>
    </row>
    <row r="324" spans="2:5" ht="15" customHeight="1" x14ac:dyDescent="0.25">
      <c r="B324" s="27">
        <f>+B323+0.0001</f>
        <v>10.040499999999998</v>
      </c>
      <c r="C324" s="22" t="e">
        <f>+VLOOKUP(B324,#REF!,2,FALSE)</f>
        <v>#REF!</v>
      </c>
      <c r="D324" s="12" t="e">
        <f>+VLOOKUP(B324,#REF!,3,FALSE)</f>
        <v>#REF!</v>
      </c>
      <c r="E324" s="5" t="e">
        <f>+VLOOKUP(B324,#REF!,11,FALSE)</f>
        <v>#REF!</v>
      </c>
    </row>
    <row r="325" spans="2:5" ht="15" customHeight="1" x14ac:dyDescent="0.25">
      <c r="B325" s="26">
        <f>+B319+0.01</f>
        <v>10.049999999999999</v>
      </c>
      <c r="C325" s="32" t="e">
        <f>+VLOOKUP(B325,#REF!,2,FALSE)</f>
        <v>#REF!</v>
      </c>
      <c r="D325" s="12"/>
      <c r="E325" s="5"/>
    </row>
    <row r="326" spans="2:5" ht="15" customHeight="1" x14ac:dyDescent="0.25">
      <c r="B326" s="27">
        <f>+B325+0.0001</f>
        <v>10.050099999999999</v>
      </c>
      <c r="C326" s="22" t="e">
        <f>+VLOOKUP(B326,#REF!,2,FALSE)</f>
        <v>#REF!</v>
      </c>
      <c r="D326" s="12" t="e">
        <f>+VLOOKUP(B326,#REF!,3,FALSE)</f>
        <v>#REF!</v>
      </c>
      <c r="E326" s="5" t="e">
        <f>+VLOOKUP(B326,#REF!,11,FALSE)</f>
        <v>#REF!</v>
      </c>
    </row>
    <row r="327" spans="2:5" ht="15" customHeight="1" x14ac:dyDescent="0.25">
      <c r="B327" s="27">
        <f>+B326+0.0001</f>
        <v>10.050199999999998</v>
      </c>
      <c r="C327" s="22" t="e">
        <f>+VLOOKUP(B327,#REF!,2,FALSE)</f>
        <v>#REF!</v>
      </c>
      <c r="D327" s="12" t="e">
        <f>+VLOOKUP(B327,#REF!,3,FALSE)</f>
        <v>#REF!</v>
      </c>
      <c r="E327" s="5" t="e">
        <f>+VLOOKUP(B327,#REF!,11,FALSE)</f>
        <v>#REF!</v>
      </c>
    </row>
    <row r="328" spans="2:5" ht="15" customHeight="1" x14ac:dyDescent="0.25">
      <c r="B328" s="27">
        <f>+B327+0.0001</f>
        <v>10.050299999999998</v>
      </c>
      <c r="C328" s="22" t="e">
        <f>+VLOOKUP(B328,#REF!,2,FALSE)</f>
        <v>#REF!</v>
      </c>
      <c r="D328" s="12" t="e">
        <f>+VLOOKUP(B328,#REF!,3,FALSE)</f>
        <v>#REF!</v>
      </c>
      <c r="E328" s="5" t="e">
        <f>+VLOOKUP(B328,#REF!,11,FALSE)</f>
        <v>#REF!</v>
      </c>
    </row>
    <row r="329" spans="2:5" ht="15" customHeight="1" x14ac:dyDescent="0.25">
      <c r="B329" s="27">
        <f>+B328+0.0001</f>
        <v>10.050399999999998</v>
      </c>
      <c r="C329" s="22" t="e">
        <f>+VLOOKUP(B329,#REF!,2,FALSE)</f>
        <v>#REF!</v>
      </c>
      <c r="D329" s="12" t="e">
        <f>+VLOOKUP(B329,#REF!,3,FALSE)</f>
        <v>#REF!</v>
      </c>
      <c r="E329" s="5" t="e">
        <f>+VLOOKUP(B329,#REF!,11,FALSE)</f>
        <v>#REF!</v>
      </c>
    </row>
    <row r="330" spans="2:5" ht="15" customHeight="1" x14ac:dyDescent="0.25">
      <c r="B330" s="26">
        <f>+B325+0.01</f>
        <v>10.059999999999999</v>
      </c>
      <c r="C330" s="32" t="e">
        <f>+VLOOKUP(B330,#REF!,2,FALSE)</f>
        <v>#REF!</v>
      </c>
      <c r="D330" s="12"/>
      <c r="E330" s="5"/>
    </row>
    <row r="331" spans="2:5" ht="15" customHeight="1" x14ac:dyDescent="0.25">
      <c r="B331" s="27">
        <f>+B330+0.0001</f>
        <v>10.060099999999998</v>
      </c>
      <c r="C331" s="22" t="e">
        <f>+VLOOKUP(B331,#REF!,2,FALSE)</f>
        <v>#REF!</v>
      </c>
      <c r="D331" s="12" t="e">
        <f>+VLOOKUP(B331,#REF!,3,FALSE)</f>
        <v>#REF!</v>
      </c>
      <c r="E331" s="5" t="e">
        <f>+VLOOKUP(B331,#REF!,11,FALSE)</f>
        <v>#REF!</v>
      </c>
    </row>
    <row r="332" spans="2:5" ht="15" customHeight="1" x14ac:dyDescent="0.25">
      <c r="B332" s="26">
        <f>+B330+0.01</f>
        <v>10.069999999999999</v>
      </c>
      <c r="C332" s="32" t="e">
        <f>+VLOOKUP(B332,#REF!,2,FALSE)</f>
        <v>#REF!</v>
      </c>
      <c r="D332" s="12"/>
      <c r="E332" s="5"/>
    </row>
    <row r="333" spans="2:5" ht="15" customHeight="1" x14ac:dyDescent="0.25">
      <c r="B333" s="27">
        <f>+B332+0.0001</f>
        <v>10.070099999999998</v>
      </c>
      <c r="C333" s="22" t="e">
        <f>+VLOOKUP(B333,#REF!,2,FALSE)</f>
        <v>#REF!</v>
      </c>
      <c r="D333" s="12" t="e">
        <f>+VLOOKUP(B333,#REF!,3,FALSE)</f>
        <v>#REF!</v>
      </c>
      <c r="E333" s="5" t="e">
        <f>+VLOOKUP(B333,#REF!,11,FALSE)</f>
        <v>#REF!</v>
      </c>
    </row>
    <row r="334" spans="2:5" ht="15" customHeight="1" x14ac:dyDescent="0.25">
      <c r="B334" s="26">
        <f>+B332+0.01</f>
        <v>10.079999999999998</v>
      </c>
      <c r="C334" s="32" t="e">
        <f>+VLOOKUP(B334,#REF!,2,FALSE)</f>
        <v>#REF!</v>
      </c>
      <c r="D334" s="12"/>
      <c r="E334" s="5"/>
    </row>
    <row r="335" spans="2:5" ht="15" customHeight="1" x14ac:dyDescent="0.25">
      <c r="B335" s="27">
        <f>+B334+0.0001</f>
        <v>10.080099999999998</v>
      </c>
      <c r="C335" s="22" t="e">
        <f>+VLOOKUP(B335,#REF!,2,FALSE)</f>
        <v>#REF!</v>
      </c>
      <c r="D335" s="12" t="e">
        <f>+VLOOKUP(B335,#REF!,3,FALSE)</f>
        <v>#REF!</v>
      </c>
      <c r="E335" s="5" t="e">
        <f>+VLOOKUP(B335,#REF!,11,FALSE)</f>
        <v>#REF!</v>
      </c>
    </row>
  </sheetData>
  <autoFilter ref="B9:E300" xr:uid="{00000000-0009-0000-0000-000001000000}"/>
  <mergeCells count="6">
    <mergeCell ref="B6:E6"/>
    <mergeCell ref="B2:B4"/>
    <mergeCell ref="C2:C3"/>
    <mergeCell ref="D2:E2"/>
    <mergeCell ref="D3:E3"/>
    <mergeCell ref="D4:E4"/>
  </mergeCells>
  <conditionalFormatting sqref="I79">
    <cfRule type="containsText" dxfId="27" priority="25" operator="containsText" text="revisar">
      <formula>NOT(ISERROR(SEARCH("revisar",I79)))</formula>
    </cfRule>
    <cfRule type="containsText" dxfId="26" priority="26" operator="containsText" text="ok">
      <formula>NOT(ISERROR(SEARCH("ok",I79)))</formula>
    </cfRule>
  </conditionalFormatting>
  <conditionalFormatting sqref="I108">
    <cfRule type="containsText" dxfId="25" priority="21" operator="containsText" text="revisar">
      <formula>NOT(ISERROR(SEARCH("revisar",I108)))</formula>
    </cfRule>
    <cfRule type="containsText" dxfId="24" priority="22" operator="containsText" text="ok">
      <formula>NOT(ISERROR(SEARCH("ok",I108)))</formula>
    </cfRule>
  </conditionalFormatting>
  <conditionalFormatting sqref="I137">
    <cfRule type="containsText" dxfId="23" priority="17" operator="containsText" text="revisar">
      <formula>NOT(ISERROR(SEARCH("revisar",I137)))</formula>
    </cfRule>
    <cfRule type="containsText" dxfId="22" priority="18" operator="containsText" text="ok">
      <formula>NOT(ISERROR(SEARCH("ok",I137)))</formula>
    </cfRule>
  </conditionalFormatting>
  <conditionalFormatting sqref="I144">
    <cfRule type="containsText" dxfId="21" priority="13" operator="containsText" text="revisar">
      <formula>NOT(ISERROR(SEARCH("revisar",I144)))</formula>
    </cfRule>
    <cfRule type="containsText" dxfId="20" priority="14" operator="containsText" text="ok">
      <formula>NOT(ISERROR(SEARCH("ok",I144)))</formula>
    </cfRule>
  </conditionalFormatting>
  <conditionalFormatting sqref="I179">
    <cfRule type="containsText" dxfId="19" priority="11" operator="containsText" text="revisar">
      <formula>NOT(ISERROR(SEARCH("revisar",I179)))</formula>
    </cfRule>
    <cfRule type="containsText" dxfId="18" priority="12" operator="containsText" text="ok">
      <formula>NOT(ISERROR(SEARCH("ok",I179)))</formula>
    </cfRule>
  </conditionalFormatting>
  <conditionalFormatting sqref="I187">
    <cfRule type="containsText" dxfId="17" priority="9" operator="containsText" text="revisar">
      <formula>NOT(ISERROR(SEARCH("revisar",I187)))</formula>
    </cfRule>
    <cfRule type="containsText" dxfId="16" priority="10" operator="containsText" text="ok">
      <formula>NOT(ISERROR(SEARCH("ok",I187)))</formula>
    </cfRule>
  </conditionalFormatting>
  <conditionalFormatting sqref="I195">
    <cfRule type="containsText" dxfId="15" priority="7" operator="containsText" text="revisar">
      <formula>NOT(ISERROR(SEARCH("revisar",I195)))</formula>
    </cfRule>
    <cfRule type="containsText" dxfId="14" priority="8" operator="containsText" text="ok">
      <formula>NOT(ISERROR(SEARCH("ok",I195)))</formula>
    </cfRule>
  </conditionalFormatting>
  <conditionalFormatting sqref="I224">
    <cfRule type="containsText" dxfId="13" priority="3" operator="containsText" text="revisar">
      <formula>NOT(ISERROR(SEARCH("revisar",I224)))</formula>
    </cfRule>
    <cfRule type="containsText" dxfId="12" priority="4" operator="containsText" text="ok">
      <formula>NOT(ISERROR(SEARCH("ok",I224)))</formula>
    </cfRule>
  </conditionalFormatting>
  <conditionalFormatting sqref="I230">
    <cfRule type="containsText" dxfId="11" priority="1" operator="containsText" text="revisar">
      <formula>NOT(ISERROR(SEARCH("revisar",I230)))</formula>
    </cfRule>
    <cfRule type="containsText" dxfId="10" priority="2" operator="containsText" text="ok">
      <formula>NOT(ISERROR(SEARCH("ok",I230)))</formula>
    </cfRule>
  </conditionalFormatting>
  <conditionalFormatting sqref="K62">
    <cfRule type="containsText" dxfId="9" priority="27" operator="containsText" text="revisar">
      <formula>NOT(ISERROR(SEARCH("revisar",K62)))</formula>
    </cfRule>
    <cfRule type="containsText" dxfId="8" priority="28" operator="containsText" text="ok">
      <formula>NOT(ISERROR(SEARCH("ok",K62)))</formula>
    </cfRule>
  </conditionalFormatting>
  <conditionalFormatting sqref="K91">
    <cfRule type="containsText" dxfId="7" priority="23" operator="containsText" text="revisar">
      <formula>NOT(ISERROR(SEARCH("revisar",K91)))</formula>
    </cfRule>
    <cfRule type="containsText" dxfId="6" priority="24" operator="containsText" text="ok">
      <formula>NOT(ISERROR(SEARCH("ok",K91)))</formula>
    </cfRule>
  </conditionalFormatting>
  <conditionalFormatting sqref="K120">
    <cfRule type="containsText" dxfId="5" priority="19" operator="containsText" text="revisar">
      <formula>NOT(ISERROR(SEARCH("revisar",K120)))</formula>
    </cfRule>
    <cfRule type="containsText" dxfId="4" priority="20" operator="containsText" text="ok">
      <formula>NOT(ISERROR(SEARCH("ok",K120)))</formula>
    </cfRule>
  </conditionalFormatting>
  <conditionalFormatting sqref="K162">
    <cfRule type="containsText" dxfId="3" priority="15" operator="containsText" text="revisar">
      <formula>NOT(ISERROR(SEARCH("revisar",K162)))</formula>
    </cfRule>
    <cfRule type="containsText" dxfId="2" priority="16" operator="containsText" text="ok">
      <formula>NOT(ISERROR(SEARCH("ok",K162)))</formula>
    </cfRule>
  </conditionalFormatting>
  <conditionalFormatting sqref="K207">
    <cfRule type="containsText" dxfId="1" priority="5" operator="containsText" text="revisar">
      <formula>NOT(ISERROR(SEARCH("revisar",K207)))</formula>
    </cfRule>
    <cfRule type="containsText" dxfId="0" priority="6" operator="containsText" text="ok">
      <formula>NOT(ISERROR(SEARCH("ok",K207)))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paperSize="9" scale="61" fitToHeight="0" orientation="portrait" r:id="rId1"/>
  <ignoredErrors>
    <ignoredError sqref="B9:E9 E10" formula="1"/>
  </ignoredError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B1C8FA-D66E-4704-A1E9-652D15EA81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81E7F7-C7E6-4630-8473-4D32B309A765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15AD1EBF-36E1-4C23-92DE-3D7F03F1985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Resumen</vt:lpstr>
      <vt:lpstr>Costor directo</vt:lpstr>
      <vt:lpstr>Hoja1</vt:lpstr>
      <vt:lpstr>Lista de Cantidades (0)</vt:lpstr>
      <vt:lpstr>'Costor directo'!Área_de_impresión</vt:lpstr>
      <vt:lpstr>'Lista de Cantidades (0)'!Área_de_impresión</vt:lpstr>
      <vt:lpstr>Resumen!Área_de_impresión</vt:lpstr>
      <vt:lpstr>'Costor directo'!Títulos_a_imprimir</vt:lpstr>
      <vt:lpstr>'Lista de Cantidades (0)'!Títulos_a_imprimir</vt:lpstr>
    </vt:vector>
  </TitlesOfParts>
  <Manager/>
  <Company>Obrascon Huarte Lain S.A. Suc. del Peru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Juan Arturo Mireles Cancino</cp:lastModifiedBy>
  <cp:revision/>
  <dcterms:created xsi:type="dcterms:W3CDTF">2022-02-20T14:02:55Z</dcterms:created>
  <dcterms:modified xsi:type="dcterms:W3CDTF">2024-09-29T21:36:59Z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