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uario\capacitacion\Desktop\Reconstrucción con Cambios\Huarmey - Casma\Propuestas C&amp;H Set22\Huarmey\"/>
    </mc:Choice>
  </mc:AlternateContent>
  <bookViews>
    <workbookView xWindow="0" yWindow="0" windowWidth="19200" windowHeight="7050"/>
  </bookViews>
  <sheets>
    <sheet name="HUARMEY" sheetId="1" r:id="rId1"/>
    <sheet name="Gastos Generales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1" i="1" l="1"/>
  <c r="G3" i="2" l="1"/>
  <c r="G4" i="2" l="1"/>
  <c r="H12" i="1" l="1"/>
  <c r="H19" i="1"/>
  <c r="F12" i="2"/>
  <c r="F11" i="2"/>
  <c r="F10" i="2"/>
  <c r="F9" i="2"/>
  <c r="F8" i="2"/>
  <c r="F7" i="2"/>
  <c r="F6" i="2"/>
  <c r="G13" i="2" l="1"/>
  <c r="H26" i="1" s="1"/>
  <c r="H23" i="1" l="1"/>
  <c r="H22" i="1"/>
  <c r="H21" i="1"/>
  <c r="H20" i="1"/>
  <c r="H18" i="1"/>
  <c r="H17" i="1"/>
  <c r="H16" i="1"/>
  <c r="H15" i="1"/>
  <c r="H14" i="1"/>
  <c r="H13" i="1"/>
  <c r="H9" i="1"/>
  <c r="H8" i="1"/>
  <c r="H7" i="1"/>
  <c r="H6" i="1"/>
  <c r="H5" i="1"/>
  <c r="H28" i="1" l="1"/>
  <c r="H30" i="1" s="1"/>
</calcChain>
</file>

<file path=xl/sharedStrings.xml><?xml version="1.0" encoding="utf-8"?>
<sst xmlns="http://schemas.openxmlformats.org/spreadsheetml/2006/main" count="78" uniqueCount="45">
  <si>
    <t>Item</t>
  </si>
  <si>
    <t>Descripción</t>
  </si>
  <si>
    <t>Und</t>
  </si>
  <si>
    <t>Cant</t>
  </si>
  <si>
    <t>Duración mes</t>
  </si>
  <si>
    <t xml:space="preserve">PU S/. (Sin IGV) </t>
  </si>
  <si>
    <t>Total S/. (Sin IGV)</t>
  </si>
  <si>
    <t>Personal</t>
  </si>
  <si>
    <t>Huarmey</t>
  </si>
  <si>
    <t>Coordinador RRCC</t>
  </si>
  <si>
    <t>Mes</t>
  </si>
  <si>
    <t>Relacionista Comunitario I - Qda. Aija - San Damián</t>
  </si>
  <si>
    <t>Relacionista Comunitario II - Qda. Malvas - Huamba baja</t>
  </si>
  <si>
    <t>Relacionista Comunitario II - Qda. Huarmey (Huamba)</t>
  </si>
  <si>
    <t>Comunicador - Huarmey</t>
  </si>
  <si>
    <t>Gastos Operativos</t>
  </si>
  <si>
    <t>Movilización y Desmovilización (Huarmey)</t>
  </si>
  <si>
    <t>Viáticos y alojamiento de personal (Huarmey)</t>
  </si>
  <si>
    <t>Alquiler de oficina  - Huarmey</t>
  </si>
  <si>
    <t>Movilidad, combustible, repuestos, no incluye chofer (personal sera chofer)</t>
  </si>
  <si>
    <t>Gastos reuniones y talleres - Huarmey</t>
  </si>
  <si>
    <t>Insumos varios, impresiones, informes (Huarmey)</t>
  </si>
  <si>
    <t>Gastos implementación medidas anti COVID</t>
  </si>
  <si>
    <t>Equipos de computo(Laptop) - Huarmey</t>
  </si>
  <si>
    <t>Proyector multimedia - Huarmey</t>
  </si>
  <si>
    <t>Parlante - Huarmey</t>
  </si>
  <si>
    <t>Micrófonos - Huarmey</t>
  </si>
  <si>
    <t>Ecran - Huarmey</t>
  </si>
  <si>
    <t>COSTO DIRECTO  (HUARMEY)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</si>
  <si>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</si>
  <si>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</si>
  <si>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</si>
  <si>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</si>
  <si>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</si>
  <si>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</si>
  <si>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Póliza SCTR Pensión y Salud</t>
  </si>
  <si>
    <t>Seguro Responsabilidad Social</t>
  </si>
  <si>
    <t>Seguro de Vida</t>
  </si>
  <si>
    <t>Garantía financieras (fianza)</t>
  </si>
  <si>
    <t>Interés por Financiamiento</t>
  </si>
  <si>
    <t>Impuesto a la Renta</t>
  </si>
  <si>
    <t>Contingencia</t>
  </si>
  <si>
    <t>Dirección de Proyecto / Jefe de Gestión Social</t>
  </si>
  <si>
    <t>Equipos de computo(Laptop) - Casma</t>
  </si>
  <si>
    <t>Subida y bajada mensual al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</si>
</sst>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_-;\-* #,##0_-;_-* &quot;-&quot;??_-;_-@_-"/>
    <numFmt numFmtId="165" formatCode="_-[$S/-280A]\ * #,##0_-;\-[$S/-280A]\ * #,##0_-;_-[$S/-280A]\ * &quot;-&quot;??_-;_-@_-"/>
    <numFmt numFmtId="166" formatCode="_-[$S/-280A]\ * #,##0.00_-;\-[$S/-280A]\ * #,##0.00_-;_-[$S/-280A]\ * &quot;-&quot;??_-;_-@_-"/>
    <numFmt numFmtId="167" formatCode="0.0%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54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43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164" fontId="0" fillId="0" borderId="0" xfId="1" applyNumberFormat="1" applyFont="1"/>
    <xf numFmtId="165" fontId="0" fillId="0" borderId="0" xfId="1" applyNumberFormat="1" applyFont="1"/>
    <xf numFmtId="0" fontId="10" fillId="4" borderId="2" xfId="0" applyFont="1" applyFill="1" applyBorder="1" applyAlignment="1">
      <alignment vertical="center" wrapText="1"/>
    </xf>
    <xf numFmtId="165" fontId="10" fillId="4" borderId="4" xfId="0" applyNumberFormat="1" applyFont="1" applyFill="1" applyBorder="1" applyAlignment="1">
      <alignment vertical="center" wrapText="1"/>
    </xf>
    <xf numFmtId="165" fontId="4" fillId="0" borderId="5" xfId="1" applyNumberFormat="1" applyFont="1" applyFill="1" applyBorder="1" applyAlignment="1">
      <alignment horizontal="center" vertical="center"/>
    </xf>
    <xf numFmtId="165" fontId="5" fillId="0" borderId="5" xfId="1" applyNumberFormat="1" applyFont="1" applyBorder="1" applyAlignment="1">
      <alignment vertical="center"/>
    </xf>
    <xf numFmtId="165" fontId="5" fillId="0" borderId="5" xfId="1" applyNumberFormat="1" applyFont="1" applyFill="1" applyBorder="1" applyAlignment="1">
      <alignment vertical="center"/>
    </xf>
    <xf numFmtId="165" fontId="5" fillId="0" borderId="5" xfId="1" applyNumberFormat="1" applyFont="1" applyBorder="1" applyAlignment="1">
      <alignment vertical="center" wrapText="1"/>
    </xf>
    <xf numFmtId="165" fontId="0" fillId="0" borderId="5" xfId="1" applyNumberFormat="1" applyFont="1" applyBorder="1"/>
    <xf numFmtId="165" fontId="3" fillId="2" borderId="5" xfId="1" applyNumberFormat="1" applyFont="1" applyFill="1" applyBorder="1" applyAlignment="1">
      <alignment vertical="center"/>
    </xf>
    <xf numFmtId="165" fontId="12" fillId="4" borderId="5" xfId="0" applyNumberFormat="1" applyFont="1" applyFill="1" applyBorder="1"/>
    <xf numFmtId="165" fontId="12" fillId="0" borderId="5" xfId="1" applyNumberFormat="1" applyFont="1" applyBorder="1"/>
    <xf numFmtId="0" fontId="3" fillId="2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1" applyNumberFormat="1" applyFont="1" applyAlignment="1">
      <alignment horizontal="center"/>
    </xf>
    <xf numFmtId="1" fontId="0" fillId="0" borderId="0" xfId="1" applyNumberFormat="1" applyFont="1" applyAlignment="1">
      <alignment horizontal="center"/>
    </xf>
    <xf numFmtId="165" fontId="0" fillId="0" borderId="0" xfId="0" applyNumberFormat="1"/>
    <xf numFmtId="166" fontId="0" fillId="0" borderId="0" xfId="0" applyNumberFormat="1"/>
    <xf numFmtId="9" fontId="0" fillId="0" borderId="0" xfId="2" applyFont="1"/>
    <xf numFmtId="164" fontId="0" fillId="0" borderId="0" xfId="0" applyNumberFormat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167" fontId="0" fillId="0" borderId="0" xfId="2" applyNumberFormat="1" applyFont="1"/>
  </cellXfs>
  <cellStyles count="4">
    <cellStyle name="Millares" xfId="1" builtinId="3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showGridLines="0" tabSelected="1" workbookViewId="0">
      <selection activeCell="K17" sqref="K1:K1048576"/>
    </sheetView>
  </sheetViews>
  <sheetFormatPr baseColWidth="10" defaultRowHeight="14.5"/>
  <cols>
    <col min="1" max="1" width="2.453125" customWidth="1"/>
    <col min="3" max="3" width="23.453125" customWidth="1"/>
    <col min="7" max="7" width="14.36328125" customWidth="1"/>
    <col min="8" max="8" width="14.08984375" customWidth="1"/>
    <col min="10" max="10" width="12.81640625" bestFit="1" customWidth="1"/>
    <col min="11" max="11" width="0" hidden="1" customWidth="1"/>
  </cols>
  <sheetData>
    <row r="2" spans="2:11" ht="3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1" ht="15.5">
      <c r="B3" s="42">
        <v>1</v>
      </c>
      <c r="C3" s="44" t="s">
        <v>7</v>
      </c>
      <c r="D3" s="45"/>
      <c r="E3" s="45"/>
      <c r="F3" s="46"/>
      <c r="G3" s="2"/>
      <c r="H3" s="2"/>
    </row>
    <row r="4" spans="2:11" ht="15.5">
      <c r="B4" s="43"/>
      <c r="C4" s="44" t="s">
        <v>8</v>
      </c>
      <c r="D4" s="45"/>
      <c r="E4" s="45"/>
      <c r="F4" s="46"/>
      <c r="G4" s="2"/>
      <c r="H4" s="2"/>
    </row>
    <row r="5" spans="2:11">
      <c r="B5" s="6">
        <v>1.01</v>
      </c>
      <c r="C5" s="7" t="s">
        <v>9</v>
      </c>
      <c r="D5" s="6" t="s">
        <v>10</v>
      </c>
      <c r="E5" s="3">
        <v>1</v>
      </c>
      <c r="F5" s="5">
        <v>17.73</v>
      </c>
      <c r="G5" s="22">
        <v>10000</v>
      </c>
      <c r="H5" s="22">
        <f t="shared" ref="H5:H9" si="0">+G5*F5*E5</f>
        <v>177300</v>
      </c>
    </row>
    <row r="6" spans="2:11" ht="26">
      <c r="B6" s="3">
        <v>1.07</v>
      </c>
      <c r="C6" s="4" t="s">
        <v>11</v>
      </c>
      <c r="D6" s="3" t="s">
        <v>10</v>
      </c>
      <c r="E6" s="3">
        <v>1</v>
      </c>
      <c r="F6" s="5">
        <v>17.73</v>
      </c>
      <c r="G6" s="22">
        <v>7000</v>
      </c>
      <c r="H6" s="22">
        <f t="shared" si="0"/>
        <v>124110</v>
      </c>
    </row>
    <row r="7" spans="2:11" ht="26">
      <c r="B7" s="3">
        <v>1.08</v>
      </c>
      <c r="C7" s="4" t="s">
        <v>12</v>
      </c>
      <c r="D7" s="3" t="s">
        <v>10</v>
      </c>
      <c r="E7" s="3">
        <v>1</v>
      </c>
      <c r="F7" s="5">
        <v>15.23</v>
      </c>
      <c r="G7" s="22">
        <v>6500</v>
      </c>
      <c r="H7" s="22">
        <f t="shared" si="0"/>
        <v>98995</v>
      </c>
    </row>
    <row r="8" spans="2:11" ht="26">
      <c r="B8" s="3">
        <v>1.0900000000000001</v>
      </c>
      <c r="C8" s="4" t="s">
        <v>13</v>
      </c>
      <c r="D8" s="3" t="s">
        <v>10</v>
      </c>
      <c r="E8" s="3">
        <v>1</v>
      </c>
      <c r="F8" s="5">
        <v>15.73</v>
      </c>
      <c r="G8" s="22">
        <v>6500</v>
      </c>
      <c r="H8" s="22">
        <f t="shared" si="0"/>
        <v>102245</v>
      </c>
    </row>
    <row r="9" spans="2:11">
      <c r="B9" s="3">
        <v>1.1000000000000001</v>
      </c>
      <c r="C9" s="4" t="s">
        <v>14</v>
      </c>
      <c r="D9" s="3" t="s">
        <v>10</v>
      </c>
      <c r="E9" s="3">
        <v>1</v>
      </c>
      <c r="F9" s="5">
        <v>17.73</v>
      </c>
      <c r="G9" s="22">
        <v>6500</v>
      </c>
      <c r="H9" s="22">
        <f t="shared" si="0"/>
        <v>115245</v>
      </c>
    </row>
    <row r="10" spans="2:11" ht="15.5">
      <c r="B10" s="42">
        <v>2</v>
      </c>
      <c r="C10" s="44" t="s">
        <v>15</v>
      </c>
      <c r="D10" s="45"/>
      <c r="E10" s="45"/>
      <c r="F10" s="46"/>
      <c r="G10" s="2"/>
      <c r="H10" s="2"/>
    </row>
    <row r="11" spans="2:11" ht="15.5">
      <c r="B11" s="43"/>
      <c r="C11" s="44" t="s">
        <v>8</v>
      </c>
      <c r="D11" s="45"/>
      <c r="E11" s="45"/>
      <c r="F11" s="46"/>
      <c r="G11" s="2"/>
      <c r="H11" s="2"/>
    </row>
    <row r="12" spans="2:11" ht="26">
      <c r="B12" s="6">
        <v>2.13</v>
      </c>
      <c r="C12" s="7" t="s">
        <v>16</v>
      </c>
      <c r="D12" s="6" t="s">
        <v>2</v>
      </c>
      <c r="E12" s="6">
        <v>1</v>
      </c>
      <c r="F12" s="8">
        <v>2</v>
      </c>
      <c r="G12" s="23">
        <v>600</v>
      </c>
      <c r="H12" s="23">
        <f>+G12*F12*E12</f>
        <v>1200</v>
      </c>
      <c r="J12" s="35"/>
      <c r="K12" s="35"/>
    </row>
    <row r="13" spans="2:11" ht="26">
      <c r="B13" s="6">
        <v>2.14</v>
      </c>
      <c r="C13" s="7" t="s">
        <v>17</v>
      </c>
      <c r="D13" s="3" t="s">
        <v>10</v>
      </c>
      <c r="E13" s="3">
        <v>1</v>
      </c>
      <c r="F13" s="5">
        <v>84.15</v>
      </c>
      <c r="G13" s="24">
        <v>2675.935828877005</v>
      </c>
      <c r="H13" s="23">
        <f t="shared" ref="H13:H23" si="1">+G13*F13*E13</f>
        <v>225179.99999999997</v>
      </c>
    </row>
    <row r="14" spans="2:11" ht="15.5">
      <c r="B14" s="6">
        <v>2.15</v>
      </c>
      <c r="C14" s="7" t="s">
        <v>18</v>
      </c>
      <c r="D14" s="3" t="s">
        <v>10</v>
      </c>
      <c r="E14" s="3">
        <v>1</v>
      </c>
      <c r="F14" s="5">
        <v>17.73</v>
      </c>
      <c r="G14" s="24">
        <v>3365</v>
      </c>
      <c r="H14" s="23">
        <f t="shared" si="1"/>
        <v>59661.450000000004</v>
      </c>
    </row>
    <row r="15" spans="2:11" ht="39">
      <c r="B15" s="6">
        <v>2.16</v>
      </c>
      <c r="C15" s="7" t="s">
        <v>19</v>
      </c>
      <c r="D15" s="3" t="s">
        <v>10</v>
      </c>
      <c r="E15" s="3">
        <v>1</v>
      </c>
      <c r="F15" s="5">
        <v>34</v>
      </c>
      <c r="G15" s="24">
        <v>11788.235294117647</v>
      </c>
      <c r="H15" s="23">
        <f t="shared" si="1"/>
        <v>400800</v>
      </c>
      <c r="I15" s="35"/>
    </row>
    <row r="16" spans="2:11" ht="26">
      <c r="B16" s="6">
        <v>2.17</v>
      </c>
      <c r="C16" s="4" t="s">
        <v>20</v>
      </c>
      <c r="D16" s="3" t="s">
        <v>2</v>
      </c>
      <c r="E16" s="3">
        <v>1</v>
      </c>
      <c r="F16" s="5">
        <v>84.15</v>
      </c>
      <c r="G16" s="24">
        <v>250</v>
      </c>
      <c r="H16" s="23">
        <f t="shared" si="1"/>
        <v>21037.5</v>
      </c>
      <c r="I16" s="35"/>
    </row>
    <row r="17" spans="2:11" ht="26">
      <c r="B17" s="6">
        <v>2.1800000000000002</v>
      </c>
      <c r="C17" s="4" t="s">
        <v>21</v>
      </c>
      <c r="D17" s="3" t="s">
        <v>10</v>
      </c>
      <c r="E17" s="3">
        <v>1</v>
      </c>
      <c r="F17" s="5">
        <v>17.73</v>
      </c>
      <c r="G17" s="24">
        <v>1489.0016920473772</v>
      </c>
      <c r="H17" s="23">
        <f t="shared" si="1"/>
        <v>26400</v>
      </c>
    </row>
    <row r="18" spans="2:11" ht="26">
      <c r="B18" s="6">
        <v>2.19</v>
      </c>
      <c r="C18" s="4" t="s">
        <v>22</v>
      </c>
      <c r="D18" s="6" t="s">
        <v>10</v>
      </c>
      <c r="E18" s="9">
        <v>1</v>
      </c>
      <c r="F18" s="5">
        <v>84.15</v>
      </c>
      <c r="G18" s="25">
        <v>150</v>
      </c>
      <c r="H18" s="23">
        <f t="shared" si="1"/>
        <v>12622.5</v>
      </c>
    </row>
    <row r="19" spans="2:11" ht="26">
      <c r="B19" s="8">
        <v>2.2000000000000002</v>
      </c>
      <c r="C19" s="4" t="s">
        <v>23</v>
      </c>
      <c r="D19" s="3" t="s">
        <v>10</v>
      </c>
      <c r="E19" s="3">
        <v>3</v>
      </c>
      <c r="F19" s="5">
        <v>17.73</v>
      </c>
      <c r="G19" s="24">
        <v>124.08347433728144</v>
      </c>
      <c r="H19" s="23">
        <f>+G19*F19*E19</f>
        <v>6600</v>
      </c>
      <c r="I19" s="35"/>
    </row>
    <row r="20" spans="2:11" ht="15.5">
      <c r="B20" s="6">
        <v>2.21</v>
      </c>
      <c r="C20" s="7" t="s">
        <v>24</v>
      </c>
      <c r="D20" s="6" t="s">
        <v>2</v>
      </c>
      <c r="E20" s="6">
        <v>1</v>
      </c>
      <c r="F20" s="5">
        <v>1</v>
      </c>
      <c r="G20" s="23">
        <v>469</v>
      </c>
      <c r="H20" s="23">
        <f t="shared" si="1"/>
        <v>469</v>
      </c>
    </row>
    <row r="21" spans="2:11" ht="15.5">
      <c r="B21" s="6">
        <v>2.2200000000000002</v>
      </c>
      <c r="C21" s="7" t="s">
        <v>25</v>
      </c>
      <c r="D21" s="6" t="s">
        <v>2</v>
      </c>
      <c r="E21" s="6">
        <v>2</v>
      </c>
      <c r="F21" s="5">
        <v>1</v>
      </c>
      <c r="G21" s="23">
        <v>215</v>
      </c>
      <c r="H21" s="23">
        <f t="shared" si="1"/>
        <v>430</v>
      </c>
    </row>
    <row r="22" spans="2:11" ht="15.5">
      <c r="B22" s="6">
        <v>2.23</v>
      </c>
      <c r="C22" s="7" t="s">
        <v>26</v>
      </c>
      <c r="D22" s="6" t="s">
        <v>2</v>
      </c>
      <c r="E22" s="6">
        <v>2</v>
      </c>
      <c r="F22" s="5">
        <v>1</v>
      </c>
      <c r="G22" s="23">
        <v>309</v>
      </c>
      <c r="H22" s="23">
        <f t="shared" si="1"/>
        <v>618</v>
      </c>
    </row>
    <row r="23" spans="2:11" ht="15.5">
      <c r="B23" s="6">
        <v>2.2400000000000002</v>
      </c>
      <c r="C23" s="10" t="s">
        <v>27</v>
      </c>
      <c r="D23" s="6" t="s">
        <v>2</v>
      </c>
      <c r="E23" s="6">
        <v>1</v>
      </c>
      <c r="F23" s="5">
        <v>1</v>
      </c>
      <c r="G23" s="24">
        <v>500</v>
      </c>
      <c r="H23" s="23">
        <f t="shared" si="1"/>
        <v>500</v>
      </c>
    </row>
    <row r="24" spans="2:11">
      <c r="B24" s="11"/>
      <c r="C24" s="11"/>
      <c r="D24" s="11"/>
      <c r="E24" s="11"/>
      <c r="F24" s="11"/>
      <c r="G24" s="11"/>
    </row>
    <row r="25" spans="2:11" ht="16">
      <c r="B25" s="12"/>
      <c r="C25" s="39" t="s">
        <v>28</v>
      </c>
      <c r="D25" s="40"/>
      <c r="E25" s="40"/>
      <c r="F25" s="41"/>
      <c r="G25" s="13"/>
      <c r="H25" s="13"/>
    </row>
    <row r="26" spans="2:11" ht="16">
      <c r="B26" s="12"/>
      <c r="C26" s="47" t="s">
        <v>29</v>
      </c>
      <c r="D26" s="48"/>
      <c r="E26" s="48"/>
      <c r="F26" s="49"/>
      <c r="G26" s="14"/>
      <c r="H26" s="26">
        <f>+'Gastos Generales'!G13</f>
        <v>764357.91449093015</v>
      </c>
    </row>
    <row r="27" spans="2:11" ht="16">
      <c r="B27" s="12"/>
      <c r="C27" s="47" t="s">
        <v>30</v>
      </c>
      <c r="D27" s="48"/>
      <c r="E27" s="48"/>
      <c r="F27" s="49"/>
      <c r="G27" s="14"/>
      <c r="H27" s="26">
        <v>166562.18259380013</v>
      </c>
    </row>
    <row r="28" spans="2:11" ht="16">
      <c r="B28" s="12"/>
      <c r="C28" s="50" t="s">
        <v>31</v>
      </c>
      <c r="D28" s="51"/>
      <c r="E28" s="51"/>
      <c r="F28" s="52"/>
      <c r="G28" s="15"/>
      <c r="H28" s="28">
        <f>+H26+H27+SUM(H12:H23,H5:H9)</f>
        <v>2304333.5470847301</v>
      </c>
      <c r="J28" s="18"/>
    </row>
    <row r="29" spans="2:11" ht="16">
      <c r="B29" s="12"/>
      <c r="C29" s="47" t="s">
        <v>32</v>
      </c>
      <c r="D29" s="48"/>
      <c r="E29" s="48"/>
      <c r="F29" s="49"/>
      <c r="G29" s="16"/>
      <c r="H29" s="29">
        <v>423884.43847525143</v>
      </c>
      <c r="I29" s="37"/>
      <c r="J29" s="18"/>
    </row>
    <row r="30" spans="2:11" ht="16">
      <c r="B30" s="12"/>
      <c r="C30" s="39" t="s">
        <v>33</v>
      </c>
      <c r="D30" s="40"/>
      <c r="E30" s="40"/>
      <c r="F30" s="40"/>
      <c r="G30" s="41"/>
      <c r="H30" s="27">
        <f>+H28+H29</f>
        <v>2728217.9855599813</v>
      </c>
      <c r="J30" s="38"/>
      <c r="K30">
        <v>2778798</v>
      </c>
    </row>
    <row r="31" spans="2:11">
      <c r="K31" s="53">
        <f>1-(H30/K30)</f>
        <v>1.8202119923801163E-2</v>
      </c>
    </row>
    <row r="33" spans="3:3" ht="18.5">
      <c r="C33" s="17" t="s">
        <v>34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F25"/>
    <mergeCell ref="C26:F26"/>
    <mergeCell ref="C27:F27"/>
    <mergeCell ref="C28:F28"/>
    <mergeCell ref="C29:F29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"/>
  <sheetViews>
    <sheetView showGridLines="0" workbookViewId="0">
      <selection activeCell="F4" sqref="F4"/>
    </sheetView>
  </sheetViews>
  <sheetFormatPr baseColWidth="10" defaultRowHeight="14.5"/>
  <cols>
    <col min="2" max="2" width="40.36328125" customWidth="1"/>
    <col min="3" max="3" width="14.90625" customWidth="1"/>
    <col min="6" max="6" width="12.453125" bestFit="1" customWidth="1"/>
    <col min="7" max="7" width="13.1796875" customWidth="1"/>
    <col min="9" max="9" width="15" customWidth="1"/>
  </cols>
  <sheetData>
    <row r="2" spans="2:10" ht="35.4" customHeight="1">
      <c r="B2" s="30" t="s">
        <v>29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2:10">
      <c r="B3" t="s">
        <v>42</v>
      </c>
      <c r="C3" s="32" t="s">
        <v>10</v>
      </c>
      <c r="D3" s="32">
        <v>3</v>
      </c>
      <c r="E3" s="33">
        <v>18</v>
      </c>
      <c r="F3" s="19">
        <v>9330</v>
      </c>
      <c r="G3" s="19">
        <f>+F3*E3*D3</f>
        <v>503820</v>
      </c>
      <c r="I3" s="36"/>
      <c r="J3" s="35"/>
    </row>
    <row r="4" spans="2:10">
      <c r="B4" t="s">
        <v>43</v>
      </c>
      <c r="C4" s="32" t="s">
        <v>10</v>
      </c>
      <c r="D4" s="32">
        <v>2</v>
      </c>
      <c r="E4" s="34">
        <v>17.73</v>
      </c>
      <c r="F4" s="19">
        <v>124.08347433728144</v>
      </c>
      <c r="G4" s="19">
        <f>+F4*E4*D4</f>
        <v>4400</v>
      </c>
      <c r="I4" s="36"/>
      <c r="J4" s="35"/>
    </row>
    <row r="5" spans="2:10">
      <c r="B5" t="s">
        <v>44</v>
      </c>
      <c r="C5" s="32" t="s">
        <v>10</v>
      </c>
      <c r="D5" s="32">
        <v>1</v>
      </c>
      <c r="E5" s="34">
        <v>33</v>
      </c>
      <c r="F5" s="19">
        <v>600</v>
      </c>
      <c r="G5" s="19">
        <v>19800</v>
      </c>
      <c r="H5" s="35"/>
      <c r="I5" s="36"/>
      <c r="J5" s="35"/>
    </row>
    <row r="6" spans="2:10">
      <c r="B6" t="s">
        <v>35</v>
      </c>
      <c r="C6" s="32" t="s">
        <v>10</v>
      </c>
      <c r="D6" s="32">
        <v>1</v>
      </c>
      <c r="E6" s="34">
        <v>18</v>
      </c>
      <c r="F6" s="19">
        <f>+G6/E6</f>
        <v>1800</v>
      </c>
      <c r="G6" s="19">
        <v>32400</v>
      </c>
      <c r="I6" s="36"/>
      <c r="J6" s="35"/>
    </row>
    <row r="7" spans="2:10">
      <c r="B7" t="s">
        <v>36</v>
      </c>
      <c r="C7" s="32" t="s">
        <v>10</v>
      </c>
      <c r="D7" s="32">
        <v>1</v>
      </c>
      <c r="E7" s="34">
        <v>18</v>
      </c>
      <c r="F7" s="19">
        <f t="shared" ref="F7:F12" si="0">+G7/E7</f>
        <v>166.66666666666663</v>
      </c>
      <c r="G7" s="19">
        <v>2999.9999999999995</v>
      </c>
      <c r="I7" s="36"/>
      <c r="J7" s="35"/>
    </row>
    <row r="8" spans="2:10">
      <c r="B8" t="s">
        <v>37</v>
      </c>
      <c r="C8" s="32" t="s">
        <v>10</v>
      </c>
      <c r="D8" s="32">
        <v>1</v>
      </c>
      <c r="E8" s="34">
        <v>18</v>
      </c>
      <c r="F8" s="19">
        <f t="shared" si="0"/>
        <v>780</v>
      </c>
      <c r="G8" s="19">
        <v>14040</v>
      </c>
      <c r="I8" s="36"/>
      <c r="J8" s="35"/>
    </row>
    <row r="9" spans="2:10">
      <c r="B9" t="s">
        <v>41</v>
      </c>
      <c r="C9" s="32" t="s">
        <v>10</v>
      </c>
      <c r="D9" s="32">
        <v>1</v>
      </c>
      <c r="E9" s="33">
        <v>18</v>
      </c>
      <c r="F9" s="19">
        <f t="shared" si="0"/>
        <v>3858.5817083333336</v>
      </c>
      <c r="G9" s="19">
        <v>69454.470750000008</v>
      </c>
      <c r="I9" s="36"/>
      <c r="J9" s="35"/>
    </row>
    <row r="10" spans="2:10">
      <c r="B10" t="s">
        <v>38</v>
      </c>
      <c r="C10" s="32" t="s">
        <v>10</v>
      </c>
      <c r="D10" s="32">
        <v>1</v>
      </c>
      <c r="E10" s="33">
        <v>1</v>
      </c>
      <c r="F10" s="19">
        <f t="shared" si="0"/>
        <v>8059.651200729656</v>
      </c>
      <c r="G10" s="19">
        <v>8059.651200729656</v>
      </c>
      <c r="I10" s="36"/>
      <c r="J10" s="35"/>
    </row>
    <row r="11" spans="2:10">
      <c r="B11" t="s">
        <v>39</v>
      </c>
      <c r="C11" s="32" t="s">
        <v>10</v>
      </c>
      <c r="D11" s="32">
        <v>1</v>
      </c>
      <c r="E11" s="33">
        <v>18</v>
      </c>
      <c r="F11" s="19">
        <f t="shared" si="0"/>
        <v>1477.7777777777778</v>
      </c>
      <c r="G11" s="19">
        <v>26600</v>
      </c>
      <c r="I11" s="36"/>
      <c r="J11" s="35"/>
    </row>
    <row r="12" spans="2:10">
      <c r="B12" t="s">
        <v>40</v>
      </c>
      <c r="C12" s="32" t="s">
        <v>10</v>
      </c>
      <c r="D12" s="32">
        <v>1</v>
      </c>
      <c r="E12" s="33">
        <v>1</v>
      </c>
      <c r="F12" s="19">
        <f t="shared" si="0"/>
        <v>82783.792540200491</v>
      </c>
      <c r="G12" s="19">
        <v>82783.792540200491</v>
      </c>
      <c r="I12" s="36"/>
      <c r="J12" s="35"/>
    </row>
    <row r="13" spans="2:10" ht="15.5">
      <c r="B13" s="20"/>
      <c r="C13" s="31"/>
      <c r="D13" s="31"/>
      <c r="E13" s="31"/>
      <c r="F13" s="31"/>
      <c r="G13" s="21">
        <f>+SUM(G3:G12)</f>
        <v>764357.91449093015</v>
      </c>
    </row>
    <row r="16" spans="2:10">
      <c r="G16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HUARMEY</vt:lpstr>
      <vt:lpstr>Gastos Generales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Gea1</cp:lastModifiedBy>
  <dcterms:created xsi:type="dcterms:W3CDTF">2022-05-28T00:15:55Z</dcterms:created>
  <dcterms:modified xsi:type="dcterms:W3CDTF">2022-09-08T04:09:57Z</dcterms:modified>
</cp:coreProperties>
</file>