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A5B1CEA2-50CF-45D7-AF51-612992E7008D}" xr6:coauthVersionLast="36" xr6:coauthVersionMax="36" xr10:uidLastSave="{00000000-0000-0000-0000-000000000000}"/>
  <bookViews>
    <workbookView xWindow="0" yWindow="0" windowWidth="23040" windowHeight="8364" xr2:uid="{C321D1AE-1086-4F5E-AE4B-5351A18C1B32}"/>
  </bookViews>
  <sheets>
    <sheet name="Casma" sheetId="2" r:id="rId1"/>
  </sheets>
  <externalReferences>
    <externalReference r:id="rId2"/>
    <externalReference r:id="rId3"/>
    <externalReference r:id="rId4"/>
    <externalReference r:id="rId5"/>
  </externalReferences>
  <definedNames>
    <definedName name="__1__123Graph_ASEPTA_1" hidden="1">#REF!</definedName>
    <definedName name="__123Graph_A" hidden="1">#REF!</definedName>
    <definedName name="__123Graph_ACURRENT" hidden="1">[1]FitOutConfCentre!#REF!</definedName>
    <definedName name="__123Graph_D" hidden="1">#REF!</definedName>
    <definedName name="__123Graph_E" hidden="1">#REF!</definedName>
    <definedName name="__123Graph_X" hidden="1">#REF!</definedName>
    <definedName name="__2__123Graph_DSEPTA_1" hidden="1">#REF!</definedName>
    <definedName name="__3__123Graph_ESEPTA_1" hidden="1">#REF!</definedName>
    <definedName name="__4__123Graph_XSEPTA_1" hidden="1">#REF!</definedName>
    <definedName name="_1__123Graph_ACHART_1" hidden="1">[2]Cash2!$G$16:$G$31</definedName>
    <definedName name="_1__123Graph_ASEPTA_1" hidden="1">#REF!</definedName>
    <definedName name="_2__123Graph_ACHART_2" hidden="1">[2]Z!$T$179:$AH$179</definedName>
    <definedName name="_2__123Graph_DSEPTA_1" hidden="1">#REF!</definedName>
    <definedName name="_3__123Graph_BCHART_2" hidden="1">[2]Z!$T$180:$AH$180</definedName>
    <definedName name="_3__123Graph_ESEPTA_1" hidden="1">#REF!</definedName>
    <definedName name="_4__123Graph_CCHART_1" hidden="1">[2]Cash2!$J$16:$J$36</definedName>
    <definedName name="_4__123Graph_XSEPTA_1" hidden="1">#REF!</definedName>
    <definedName name="_5__123Graph_DCHART_1" hidden="1">[2]Cash2!$K$16:$K$36</definedName>
    <definedName name="_ABC" hidden="1">[2]Cash2!$G$16:$G$31</definedName>
    <definedName name="_Fill" hidden="1">'[3]Raw Data'!#REF!</definedName>
    <definedName name="_Key1" hidden="1">#REF!</definedName>
    <definedName name="_Key2" hidden="1">#REF!</definedName>
    <definedName name="_Order1" hidden="1">255</definedName>
    <definedName name="_Order2" hidden="1">255</definedName>
    <definedName name="_Regression_Int" hidden="1">1</definedName>
    <definedName name="_Sort" hidden="1">[4]기계내역서!#REF!</definedName>
    <definedName name="AAAAAAAAAAAAAAAAA" hidden="1">[1]FitOutConfCentre!#REF!</definedName>
    <definedName name="ABCD" hidden="1">[2]Z!$T$179:$AH$179</definedName>
    <definedName name="AccessDatabase" hidden="1">"C:\WIN95\Desktop\Ramesh\AIC\Aic.mdb"</definedName>
    <definedName name="_xlnm.Print_Area" localSheetId="0">Casma!$A$1:$J$79</definedName>
    <definedName name="CD" hidden="1">[2]Cash2!$K$16:$K$36</definedName>
    <definedName name="HTML_CodePage" hidden="1">1252</definedName>
    <definedName name="HTML_Control" hidden="1">{"'Appendix 3 Currency'!$A$1:$U$96"}</definedName>
    <definedName name="HTML_Description" hidden="1">""</definedName>
    <definedName name="HTML_Email" hidden="1">""</definedName>
    <definedName name="HTML_Header" hidden="1">"Appendix 3 Currency"</definedName>
    <definedName name="HTML_LastUpdate" hidden="1">"2/2/99"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"Q:\zteve\html\Files\cashflow.htm"</definedName>
    <definedName name="HTML_Title" hidden="1">"Cash Flow Form"</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5" i="2" l="1"/>
  <c r="H74" i="2" s="1"/>
  <c r="H73" i="2"/>
  <c r="H72" i="2"/>
  <c r="H71" i="2"/>
  <c r="H70" i="2"/>
  <c r="H69" i="2"/>
  <c r="H67" i="2"/>
  <c r="H66" i="2"/>
  <c r="H65" i="2"/>
  <c r="H64" i="2"/>
  <c r="H63" i="2"/>
  <c r="H62" i="2"/>
  <c r="H61" i="2"/>
  <c r="H60" i="2"/>
  <c r="H58" i="2"/>
  <c r="H57" i="2"/>
  <c r="H55" i="2"/>
  <c r="H54" i="2"/>
  <c r="H53" i="2"/>
  <c r="H52" i="2"/>
  <c r="H51" i="2"/>
  <c r="H50" i="2"/>
  <c r="H47" i="2"/>
  <c r="H46" i="2"/>
  <c r="H45" i="2"/>
  <c r="H44" i="2"/>
  <c r="H43" i="2"/>
  <c r="H42" i="2"/>
  <c r="H41" i="2"/>
  <c r="H40" i="2"/>
  <c r="H39" i="2"/>
  <c r="H38" i="2"/>
  <c r="H37" i="2"/>
  <c r="H36" i="2"/>
  <c r="H35" i="2"/>
  <c r="H34" i="2"/>
  <c r="H33" i="2"/>
  <c r="H32" i="2"/>
  <c r="H31" i="2"/>
  <c r="H30" i="2"/>
  <c r="H29" i="2"/>
  <c r="H28" i="2"/>
  <c r="H27" i="2"/>
  <c r="H26" i="2"/>
  <c r="H25" i="2"/>
  <c r="H24" i="2"/>
  <c r="H23" i="2"/>
  <c r="H22" i="2"/>
  <c r="H21" i="2"/>
  <c r="H18" i="2"/>
  <c r="H17" i="2"/>
  <c r="H16" i="2"/>
  <c r="H15" i="2"/>
  <c r="H14" i="2"/>
  <c r="H13" i="2"/>
  <c r="H10" i="2"/>
  <c r="H9" i="2" s="1"/>
  <c r="H7" i="2"/>
  <c r="H8" i="2"/>
  <c r="H6" i="2" l="1"/>
  <c r="H59" i="2"/>
  <c r="H56" i="2"/>
  <c r="H49" i="2"/>
  <c r="H48" i="2" s="1"/>
  <c r="H68" i="2"/>
  <c r="H19" i="2"/>
  <c r="H12" i="2"/>
  <c r="H11" i="2" s="1"/>
  <c r="H76" i="2" l="1"/>
  <c r="H79" i="2" s="1"/>
  <c r="H80" i="2" l="1"/>
</calcChain>
</file>

<file path=xl/sharedStrings.xml><?xml version="1.0" encoding="utf-8"?>
<sst xmlns="http://schemas.openxmlformats.org/spreadsheetml/2006/main" count="238" uniqueCount="172">
  <si>
    <t>ITEM</t>
  </si>
  <si>
    <t>DESCRIPCIÓN</t>
  </si>
  <si>
    <t>OBRAS PROVISIONALES</t>
  </si>
  <si>
    <t>OBRAS PRELIMINARES</t>
  </si>
  <si>
    <t>3.1.1</t>
  </si>
  <si>
    <t>4.1.1</t>
  </si>
  <si>
    <t>4.1.2</t>
  </si>
  <si>
    <t>SEGURIDAD, SALUD Y MEDIO AMBIENTE</t>
  </si>
  <si>
    <t>UND</t>
  </si>
  <si>
    <t>METRADOS</t>
  </si>
  <si>
    <t>P. UNITARIO
S/</t>
  </si>
  <si>
    <t>P. PARCIAL
S/</t>
  </si>
  <si>
    <t>m3</t>
  </si>
  <si>
    <t>m3-km</t>
  </si>
  <si>
    <t>m2</t>
  </si>
  <si>
    <t>mes</t>
  </si>
  <si>
    <t>SUBTOTAL</t>
  </si>
  <si>
    <t>GASTOS GENERALES</t>
  </si>
  <si>
    <t>UTILIDAD</t>
  </si>
  <si>
    <t>TOTAL</t>
  </si>
  <si>
    <t>No se tiene mayor observación.</t>
  </si>
  <si>
    <t>glb</t>
  </si>
  <si>
    <t>und</t>
  </si>
  <si>
    <t>km</t>
  </si>
  <si>
    <t>CARTEL DE IDENTIFICACION DE LA OBRA DE 3.60M X 2.40M.</t>
  </si>
  <si>
    <t>INSTALACIÓN DE FACILIDADES Y CAMPAMENTOS</t>
  </si>
  <si>
    <t>MOVILIZACIÓN Y DESMOVILIZACIÓN DE EQUIPOS Y/O MAQUINARIA</t>
  </si>
  <si>
    <t>PREPARACIÓN DEL SITIO</t>
  </si>
  <si>
    <t xml:space="preserve">SECHIN </t>
  </si>
  <si>
    <t>TRAZO, NIVELACCION Y REPLANTEO PRELIMINAR</t>
  </si>
  <si>
    <t>3.1.2</t>
  </si>
  <si>
    <t>CONTROL TOPOGRAFICO DURANTE LA EJECUCIÓN</t>
  </si>
  <si>
    <t>3.1.3</t>
  </si>
  <si>
    <t>DESBROCE Y LIMPIEZA</t>
  </si>
  <si>
    <t>3.1.4</t>
  </si>
  <si>
    <t>HABILITACIÓN DE ACCESOS</t>
  </si>
  <si>
    <t>3.1.5</t>
  </si>
  <si>
    <t>MANTENIMIENTO DE TRÁNSITO Y SEGURIDAD VIAL EN ACCESOS A LA OBRA Y ÁREAS AUXILIARES (Canteras, DME/DMO, Fuentes de agua)</t>
  </si>
  <si>
    <t>3.1.6</t>
  </si>
  <si>
    <t>DESVIO Y MANEJO DE AGUAS SUPERFICIALES</t>
  </si>
  <si>
    <t>MOVIMIENTO DE TIERRAS</t>
  </si>
  <si>
    <t>EXCAVACIÓN MASIVA EN MATERIAL SUELTO, CON EQUIPO</t>
  </si>
  <si>
    <t xml:space="preserve"> m3 </t>
  </si>
  <si>
    <t>EXCAVACIÓN EN ROCA SUELTA, CON EQUIPO</t>
  </si>
  <si>
    <t>4.1.3</t>
  </si>
  <si>
    <t>EXCAVACION DE UÑA EN MATERIAL CON NIVEL FREATICO</t>
  </si>
  <si>
    <t>4.1.4</t>
  </si>
  <si>
    <t>DESCOLMATACIÓN DEL CAUCE</t>
  </si>
  <si>
    <t>4.1.5</t>
  </si>
  <si>
    <t>CARGUIO Y ACARREO DE MATERIAL PROPIO P/DIQUE D≤1km</t>
  </si>
  <si>
    <t xml:space="preserve"> m3-km</t>
  </si>
  <si>
    <t>4.1.6</t>
  </si>
  <si>
    <t>ACARREO DE MATERIAL PROPIO P/DIQUE D&gt;1Km</t>
  </si>
  <si>
    <t>4.1.7</t>
  </si>
  <si>
    <t>PERFILADO Y COMPACTACIÓN PARA FUNDACIÓN DE DIQUE</t>
  </si>
  <si>
    <t>4.1.8</t>
  </si>
  <si>
    <t>MEJORAMIENTO DE SUELO DE FUNDACIÓN</t>
  </si>
  <si>
    <t>EXPLOTACION Y PREPARACION DE MATERIAL PARA CONFORMACION DE DIQUE</t>
  </si>
  <si>
    <t>4.1.9</t>
  </si>
  <si>
    <t>CARGUIO Y ACARREO DE MATERIAL DE PRESTAMO P/DIQUE D≤1km</t>
  </si>
  <si>
    <t>4.1.10</t>
  </si>
  <si>
    <t>ACARREO DE MATERIAL DE PRESTAMO P/DIQUE D&gt;1Km</t>
  </si>
  <si>
    <t>4.1.11</t>
  </si>
  <si>
    <t>CONFORMACIÓN Y COMPACTACIÓN DE DIQUE</t>
  </si>
  <si>
    <t>4.1.12</t>
  </si>
  <si>
    <t>REFINE Y PERFILADO DE TALUD</t>
  </si>
  <si>
    <t xml:space="preserve"> m2 </t>
  </si>
  <si>
    <t>4.1.13</t>
  </si>
  <si>
    <t>GEOTEXTIL NO TEJIDO CLASE 2, INCLUYE SUMINISTRO E INSTALACIÓN</t>
  </si>
  <si>
    <t>4.1.14</t>
  </si>
  <si>
    <t>CONFORMACIÓN DE DME/DMO</t>
  </si>
  <si>
    <t>4.1.15</t>
  </si>
  <si>
    <t>CARGUIO Y TRANSPORTE DE MATERIAL EXCEDENTE CON EQUIPO D≤ 1km</t>
  </si>
  <si>
    <t xml:space="preserve"> m3 -km</t>
  </si>
  <si>
    <t>4.1.16</t>
  </si>
  <si>
    <t>TRANSPORTE DE MATERIAL EXCEDENTE CON EQUIPO D&gt;1KM</t>
  </si>
  <si>
    <t>4.1.17</t>
  </si>
  <si>
    <t>EXPLOTACION Y PREPARACION DE MATERIAL DE RESPALDO DEL ENROCADO</t>
  </si>
  <si>
    <t>4.1.18</t>
  </si>
  <si>
    <t>CONFORMACIÓN DE MATERIAL DE RESPALDO DEL ENROCADO</t>
  </si>
  <si>
    <t>4.1.19</t>
  </si>
  <si>
    <t>CARGUIO Y ACARREO DE MATERIAL DE RESPALDO D≤1km</t>
  </si>
  <si>
    <t>4.1.20</t>
  </si>
  <si>
    <t>TRANSPORTE DE MATERIAL DE RESPALDO D&gt;1KM</t>
  </si>
  <si>
    <t>4.1.21</t>
  </si>
  <si>
    <t>EXPLOTACION Y PREPARACION DE MATERIAL PARA AFIRMADO EN CORONA</t>
  </si>
  <si>
    <t>4.1.22</t>
  </si>
  <si>
    <t>RELLENO COMPACTADO CON MATERIAL PARA AFIRMADO EN CORONA</t>
  </si>
  <si>
    <t>4.1.23</t>
  </si>
  <si>
    <t>CARGUÍO Y TRANSPORTE DE MATERIAL AFIRMADO ≤1KM</t>
  </si>
  <si>
    <t>4.1.24</t>
  </si>
  <si>
    <t>TRANSPORTE DE MATERIAL AFIRMADO &gt;1KM</t>
  </si>
  <si>
    <t>4.1.25</t>
  </si>
  <si>
    <t>TRATAMIENTO DE TALUD</t>
  </si>
  <si>
    <t>RELLENO DE UÑA CON MATERIAL PROPIO DE RIO</t>
  </si>
  <si>
    <t xml:space="preserve"> ha </t>
  </si>
  <si>
    <t>ENROCADO</t>
  </si>
  <si>
    <t>5.1.1</t>
  </si>
  <si>
    <t>ENROCADO Y ACOMODO EN UÑA ANTISOCAVANTE TIPO 1</t>
  </si>
  <si>
    <t>5.1.2</t>
  </si>
  <si>
    <t>ENROCADO Y ACOMODO EN UÑA ANTISOCAVANTE TIPO 2</t>
  </si>
  <si>
    <t>5.1.3</t>
  </si>
  <si>
    <t>ENROCADO Y ACOMODO EN UÑA ANTISOCAVANTE TIPO 3</t>
  </si>
  <si>
    <t>5.1.4</t>
  </si>
  <si>
    <t>ENROCADO Y ACOMODO PARA PROTECCIÓN DE TALUD TIPO 1</t>
  </si>
  <si>
    <t>5.1.5</t>
  </si>
  <si>
    <t>ENROCADO Y ACOMODO PARA PROTECCIÓN DE TALUD TIPO 2</t>
  </si>
  <si>
    <t>5.1.6</t>
  </si>
  <si>
    <t>ENROCADO Y ACOMODO PARA PROTECCIÓN DE TALUD TIPO 3</t>
  </si>
  <si>
    <t>TRASLADO DE ROCA SELECCIONADA</t>
  </si>
  <si>
    <t>CARGUIO Y TRANSPORTE DE ROCA SELECIONADA DE CANTERAS A SECHIN  ≤1km</t>
  </si>
  <si>
    <t>TRANSPORTE DE ROCA SELECIONADA DE CANTERAS A SECHIN  &gt;1km</t>
  </si>
  <si>
    <t>REFUERZO EN DIQUES EXISTENTES</t>
  </si>
  <si>
    <t>ENROCADO Y ACOMODO DE ROCA EN UÑA DE DIQUE EXISTENTE</t>
  </si>
  <si>
    <t>ENROCADO Y ACOMODO DE ROCA EN TALUD DE DIQUE EXISTENTE</t>
  </si>
  <si>
    <t>CONFORMACIÓN Y COMPACTACIÓN DE DIQUE DIQUE EXISTENTE</t>
  </si>
  <si>
    <t>EXCAVACION DE MATERIAL SUELTO, CON EQUIPO</t>
  </si>
  <si>
    <t>SELECCIÓN Y ACOPIO DE CANTOS RODADOS</t>
  </si>
  <si>
    <t>ARMADO Y LLENADO DE GAVIONES</t>
  </si>
  <si>
    <t>CARGUIO Y TRANSPORTE DE CANTOS RODADOS D≤1km</t>
  </si>
  <si>
    <t>TRANSPORTE DE CANTOS RODADOS D&gt;1km</t>
  </si>
  <si>
    <t>ESTRUCTURAS EXISTENTES</t>
  </si>
  <si>
    <t>CONTRUCCIÓN DE CRUCE VIAL CON BADÉN</t>
  </si>
  <si>
    <t>Ud</t>
  </si>
  <si>
    <t>REUBICACIÓN DE CANALES</t>
  </si>
  <si>
    <t>REEMPLAZO DE BOCATOMA</t>
  </si>
  <si>
    <t>REUBICACIÓN DE POSTE (ENERGÍA/TELEFONÍA/DATOS)</t>
  </si>
  <si>
    <t>REUBICACIÓN DE POZO</t>
  </si>
  <si>
    <t>MITIGACION DE IMPACTO AMBIENTAL</t>
  </si>
  <si>
    <t>CONSORCIO AJANI - MUR</t>
  </si>
  <si>
    <t xml:space="preserve">	Dentro de la subpartida de conformación de dique, no incluye el costo de material de relleno de mejoramiento. Con respecto al bombeo, ya se tienen las partidas de “desvío y manejo de aguas superficiales” y “perfilado para fundación de dique” en las que se contempla las motobombas para bajar el nivel freático.</t>
  </si>
  <si>
    <t>No se tiene mayor observación. Sin embargo, en la propuesta menciona doble turno por lo que se deberia considerar luminaria.</t>
  </si>
  <si>
    <t>CONSTRUCCIÓN DE DEFENSAS RIBEREÑAS EN SECTOR SECHIN ALTO (TRAMO 1 Y 2) - CASMA</t>
  </si>
  <si>
    <t>La subpartida "Bombeo de agua (motobomba 6-8") " se encuentra sobredimensioanda. No se requiere 03 operarios y 03 peones para manejar las bombas.</t>
  </si>
  <si>
    <t xml:space="preserve">Se ha considerado un rendimiento un poco elevado para la extracción (960m3/día) y zarandeo estático (520m3/día).
	Por otro lado, el transporte de material excedente propuesto en la subpartida debería estar concebida dentro de las partidas “Carguío y transporte de material excedente con equipo d&lt;=1km y d&gt;1km” </t>
  </si>
  <si>
    <t>NO se tiene observación, está conforme el rendimiento y recursos.</t>
  </si>
  <si>
    <t>Por el tipo de material, se debería considerar un zarandeo mecánico, el postor ha considerado un zarandeo estático. 
Por otro lado, el transporte de material excedente propuesto en la subpartida debería estar concebida dentro de las partidas “Carguío y transporte de material excedente con equipo d&lt;=1km y d&gt;1km</t>
  </si>
  <si>
    <t>No se tiene observación.</t>
  </si>
  <si>
    <t>Podria incluirse el uso de un tractor con una incidencia del 20%-30% . Queda a consideración del postor.</t>
  </si>
  <si>
    <t xml:space="preserve">Podria incluirse el uso de un tractor con una incidencia del 20%-30% </t>
  </si>
  <si>
    <t>No se tiene mayor observación</t>
  </si>
  <si>
    <t>Esta actividad se puede hacer con una retro excavadora y una cuadrilla de ayudantes para la selección.  Re estructurar el APU</t>
  </si>
  <si>
    <t>Para proceder con el análisis PU se requiere mayor detalle (realizar el desglose de la partida a fin de determinar qué conceptos incluye, como por ejemplo; servicios de instalación, agua, energía eléctrica, internet, entre otros, construcción de plataformas, cercos perimétricos, etc.)</t>
  </si>
  <si>
    <t>Para proceder con el análisis PU se requiere mayor detalle (desarrollar el detalle de la movilización y desmovilización de equipos transportados y auto transportados así como las movilizaciones de instalaciones "en el caso hubiese") y de acuerdo al concurso la unidad de medida (Glb) se solicita información como se obtuvo el monto ofertado.</t>
  </si>
  <si>
    <t>No incluye motosierra para el desbroce ya que se tiene 02 operarios y 04 peones que necesitan este equipo para realizar el trabajo, considerar solo peones y Asimismo, se sugiere revisar rendimientos.</t>
  </si>
  <si>
    <t xml:space="preserve">Se debe incluir cisterna en la sub partida de mantenimiento de vias. </t>
  </si>
  <si>
    <t>Se debe revisar rendimiento (1800 m3/dia).</t>
  </si>
  <si>
    <t>Se debe indicar cómo se obtiene el rendimiento de transporte y presentar cuadro de sustento.</t>
  </si>
  <si>
    <t>Se debe revisar rendimiento</t>
  </si>
  <si>
    <t>Se debe verificar rendimientos. Asimsimo, verificar que los costos MO esten alineados a la actualización de CAPECO</t>
  </si>
  <si>
    <t>Se debe revisar y/o confirmar rendimiento del APU, excede a los redimientos a ejecutar por una cuadrilla.</t>
  </si>
  <si>
    <t>Se debe verificar rendimiento y  uso de tractor para conformar la corona.</t>
  </si>
  <si>
    <t>Se debe revisar rendimiento de la partida y cantidad unitaria del cargador (precio elevado). Asimismo, indicar cómo se obtiene el rendimiento de transporte y presentar cuadro de sustento.</t>
  </si>
  <si>
    <t>Se debe revisar y confirmar rendimiento de APU.</t>
  </si>
  <si>
    <t>Se debe revisar el APU a fin de que se replantee con equipos de excavación, solo se tiene considerado 02 tipos de tractores para esta actividad.</t>
  </si>
  <si>
    <t xml:space="preserve">Se debe revisar el precio del material para gavión y eliminar la excavadora. Este trabajo es muy manual. </t>
  </si>
  <si>
    <t>El carguío puede realizarse con un equipo mas pequeño o un cargador frontal. Asimismo, se debe indicar cómo se obtiene el rendimiento de transporte y presentar cuadro de sustento.</t>
  </si>
  <si>
    <t>Se debe verificar los rendimientos de las subpartidas de enconfrados y desencofrado, así como la de concreto canales</t>
  </si>
  <si>
    <t>Se debe verificar los rendimientos de las subpartidas de enconfrados y desencofrado, así como la de concreto canales. De igual forma considerar precio unitario para la reubicación de los canales para regadio.</t>
  </si>
  <si>
    <t>Se debe verificar los rendimientos de las subpartidas de enconfrados y desencofrado, así como la de concreto canales y la demolición de estructuras de concreto con martillo</t>
  </si>
  <si>
    <t>Desglozar el subcontrato del desmontaje para análisis del disgregado el monto global</t>
  </si>
  <si>
    <t>Observaciones y/o Comentarios a la propuesta económica</t>
  </si>
  <si>
    <t>Se debe revisar la cuadrilla propuesta y el equipo asociado (estación Total), se considera excesiva para la magnitud del proyecto.
Se debe reducir la cuadrilla 02 topografos / 02 ayudantes.</t>
  </si>
  <si>
    <t>En el APU revisar que los costos del personal esten acorde al mercado de acuerdo a las últimas actualizaciones de acuerdo a CAPECO.
Dentro de la subpartida de material de préstamo solo se ha considerado el carguío y el transporte, debería incluirse el costo del material (explotación y/o zarandeo en el caso aplique).</t>
  </si>
  <si>
    <t>Reformular APU : 
El trabajo descrito en la especificación unicamente se refiere al desvío de aguas previo al trabajo de construcción de diques, no requiere impermeabilización y demás trabajos que encarecen el proceso. 
Dentro de la subpartida “Desmontaje de dique de encauzamiento” ya considera el corte de material con tractor el cual se repite en la subpartida “corte material suelto tractor s/orugas 180-200 hp (D6)".</t>
  </si>
  <si>
    <t>Se debe revisar el APU a fin de que se replantee con equipos de excavación, solo se tiene considerado 02 tipos de tractores para esta actividad (no tiene excavadora).</t>
  </si>
  <si>
    <t xml:space="preserve">	Rendimiento propuesto muy bajo de 180m3/día con la excavadora y martillo.
Considerar mínimo 450m3/dia.</t>
  </si>
  <si>
    <t>Verificar el uso de excavadora de 20 Tn para la excavación de la zanja cuyo ancho es de 0.40m. Verificar subpartida "perfilado de talud" (Dicha sub partida se encuentra dentro de la partida "Refine y perfilado de talud)".El camión grúa debería formar parte como recurso de esta partida con una incidencia y no parte de los GG. Se repite recurso de excavadora en las subpartidas verificar que no haya duplicidad. (Proponer exc. de zanja manual, además no se evidencia el precio de la preparación o selección del material. Podria usarse solo la excavadora para el relleno más no la retro o colocar una incidencia  a cada una)</t>
  </si>
  <si>
    <t>No se cuenta con un APU desarrollado de mitigación de impacto ambiental. Desarrollar el APU, especificar el P.U. para la mitigación de aspectos ambientales.
1.- Monitoreo de calidad de agua.
2.- Monitoreo de Calidad de aire.
3.- Monitoreo de Calidad de ruido.
4- Monitoreo de Calidad del Suelo.
5.- Control de polución.
6.- Transporte y disposición de materiales no peligroso.
y lo considerando en el intrumento de Gestión Ambiental.</t>
  </si>
  <si>
    <r>
      <rPr>
        <b/>
        <sz val="10"/>
        <rFont val="Calibri"/>
        <family val="2"/>
        <scheme val="minor"/>
      </rPr>
      <t xml:space="preserve">Gastos Fijos: </t>
    </r>
    <r>
      <rPr>
        <sz val="10"/>
        <rFont val="Calibri"/>
        <family val="2"/>
        <scheme val="minor"/>
      </rPr>
      <t xml:space="preserve">
Los gastos de la propuesta no deben formar parte del presupuesto.
Sustentar los S/ 120k de documentos de cierre 
</t>
    </r>
    <r>
      <rPr>
        <b/>
        <sz val="10"/>
        <rFont val="Calibri"/>
        <family val="2"/>
        <scheme val="minor"/>
      </rPr>
      <t xml:space="preserve">Personal: </t>
    </r>
    <r>
      <rPr>
        <sz val="10"/>
        <rFont val="Calibri"/>
        <family val="2"/>
        <scheme val="minor"/>
      </rPr>
      <t xml:space="preserve">
Control de Proy : Revisar la cantidad de personal asigando.
Control de Calidad :  Reducir 01 ing de calidad.
Administración : No es necesario 02 esp. de RRCC.
Equipos : Incluir el mecánico en obra 
Auxiliares : Sustentar la cantidad de choferes ya que es excesivo (17 personas).
</t>
    </r>
    <r>
      <rPr>
        <b/>
        <sz val="10"/>
        <rFont val="Calibri"/>
        <family val="2"/>
        <scheme val="minor"/>
      </rPr>
      <t>Gastos del Personal Staff:</t>
    </r>
    <r>
      <rPr>
        <sz val="10"/>
        <rFont val="Calibri"/>
        <family val="2"/>
        <scheme val="minor"/>
      </rPr>
      <t xml:space="preserve">
Son 76 personas y el gasto está calculado para 77
Sustentar el costo de EPP
</t>
    </r>
    <r>
      <rPr>
        <b/>
        <sz val="10"/>
        <rFont val="Calibri"/>
        <family val="2"/>
        <scheme val="minor"/>
      </rPr>
      <t>Gastos Personal Operativo:</t>
    </r>
    <r>
      <rPr>
        <sz val="10"/>
        <rFont val="Calibri"/>
        <family val="2"/>
        <scheme val="minor"/>
      </rPr>
      <t xml:space="preserve">
Sustentar la cantidad de personal.
Se debe verificar el precio de la inducción básica , por otro lado la inducción especifica no deberia ser para TODO el personal.
Sustentar el costo de EPP.
El alojamiento y lavandería no debería aplicarse a todo el personal. ASimismo, se recomienda hacer contrataciones en la zona.
Precio de equipo de cómputo elevado ( considerar depreciación ).
Se debe verificar la cantidad de transporte para el personal foraneo.
Sustentar la cantidad de minibus (12 und/ mes)
Se debe verificar el ratio de gln/dia de equipos 
Ya se cuenta con un paramédico y verificar la relevancia de contar con 02 enfermeros.
Se debe verificar los costos covid-19 , hoy las medidas adoptadas no son tan estrictas e irá disminuyendo en el transcurso de los meses.                                                                                       </t>
    </r>
    <r>
      <rPr>
        <b/>
        <sz val="10"/>
        <rFont val="Calibri"/>
        <family val="2"/>
        <scheme val="minor"/>
      </rPr>
      <t>Laboratorio.-</t>
    </r>
    <r>
      <rPr>
        <sz val="10"/>
        <rFont val="Calibri"/>
        <family val="2"/>
        <scheme val="minor"/>
      </rPr>
      <t xml:space="preserve"> Verificar que los costos de laboratorio incluyan todos los ensayos requeridos de acuerdo a la frecuencia mencionada en las EETT.                                                                          </t>
    </r>
    <r>
      <rPr>
        <b/>
        <sz val="10"/>
        <rFont val="Calibri"/>
        <family val="2"/>
        <scheme val="minor"/>
      </rPr>
      <t>Movilidades y equipos de soporte.</t>
    </r>
    <r>
      <rPr>
        <sz val="10"/>
        <rFont val="Calibri"/>
        <family val="2"/>
        <scheme val="minor"/>
      </rPr>
      <t xml:space="preserve">- Dentro de los APUs se menciona uso de equipos topográficos, revisar uso de dron topográfico adicional.
Adicional, no se tiene claro la partida "J. Combustible para equipos de soporte" si se refiere al consumo de combustible de los equipo debería representarse en galones por el costo.  </t>
    </r>
    <r>
      <rPr>
        <b/>
        <sz val="10"/>
        <rFont val="Calibri"/>
        <family val="2"/>
        <scheme val="minor"/>
      </rPr>
      <t>Equipamiento.-</t>
    </r>
    <r>
      <rPr>
        <sz val="10"/>
        <rFont val="Calibri"/>
        <family val="2"/>
        <scheme val="minor"/>
      </rPr>
      <t xml:space="preserve"> Los equipos de prevención de Fatiga y Somnolencia es un requisito que debe ser contemplado y ser parte de las unidades vehiculares a ingresar al proyecto ya que forma parte de los TdR.  
Se debe verificar precio de camionetas.
Asimismo, verificar si dentro de la partidad de medio ambiente, se está contemplando el uso de servicios higiénicos.</t>
    </r>
  </si>
  <si>
    <t>Para prodecer con el análisis del PU debe de disgregar los recursos.</t>
  </si>
  <si>
    <t>CONSORCIO (AJANI-MUR)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</si>
</sst>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 #,##0.00_ ;_ * \-#,##0.00_ ;_ * &quot;-&quot;??_ ;_ @_ "/>
  </numFmts>
  <fonts count="18" x14ac:knownFonts="1">
    <font>
      <sz val="11"/>
      <color theme="1"/>
      <name val="Calibri"/>
      <family val="2"/>
      <scheme val="minor"/>
    </font>
    <font>
      <b/>
      <sz val="10"/>
      <name val="Arial"/>
      <family val="2"/>
    </font>
    <font>
      <sz val="10"/>
      <color rgb="FF000000"/>
      <name val="Times New Roman"/>
      <family val="1"/>
    </font>
    <font>
      <sz val="10"/>
      <name val="Arial"/>
      <family val="2"/>
    </font>
    <font>
      <b/>
      <sz val="10"/>
      <color theme="1"/>
      <name val="Arial"/>
      <family val="2"/>
    </font>
    <font>
      <b/>
      <sz val="10"/>
      <color theme="2"/>
      <name val="Arial"/>
      <family val="2"/>
    </font>
    <font>
      <sz val="10"/>
      <color theme="1"/>
      <name val="Arial"/>
      <family val="2"/>
    </font>
    <font>
      <sz val="11"/>
      <color theme="1"/>
      <name val="Calibri"/>
      <family val="2"/>
      <scheme val="minor"/>
    </font>
    <font>
      <sz val="10"/>
      <color indexed="8"/>
      <name val="Arial"/>
      <family val="2"/>
    </font>
    <font>
      <sz val="10"/>
      <name val="Arial"/>
      <family val="2"/>
    </font>
    <font>
      <b/>
      <sz val="10"/>
      <name val="Calibri"/>
      <family val="2"/>
      <scheme val="minor"/>
    </font>
    <font>
      <b/>
      <sz val="10"/>
      <color theme="0"/>
      <name val="Calibri"/>
      <family val="2"/>
      <scheme val="minor"/>
    </font>
    <font>
      <sz val="10"/>
      <color theme="0"/>
      <name val="Calibri"/>
      <family val="2"/>
      <scheme val="minor"/>
    </font>
    <font>
      <sz val="10"/>
      <color theme="1"/>
      <name val="Calibri"/>
      <family val="2"/>
      <scheme val="minor"/>
    </font>
    <font>
      <b/>
      <sz val="10"/>
      <color theme="2"/>
      <name val="Calibri"/>
      <family val="2"/>
      <scheme val="minor"/>
    </font>
    <font>
      <b/>
      <sz val="10"/>
      <color theme="1"/>
      <name val="Calibri"/>
      <family val="2"/>
      <scheme val="minor"/>
    </font>
    <font>
      <sz val="10"/>
      <name val="Calibri"/>
      <family val="2"/>
      <scheme val="minor"/>
    </font>
    <font>
      <sz val="10"/>
      <color theme="1"/>
      <name val="Times New Roman"/>
      <family val="1"/>
    </font>
  </fonts>
  <fills count="9">
    <fill>
      <patternFill patternType="none"/>
    </fill>
    <fill>
      <patternFill patternType="gray125"/>
    </fill>
    <fill>
      <patternFill patternType="solid">
        <fgColor rgb="FFBEBEBE"/>
        <bgColor indexed="64"/>
      </patternFill>
    </fill>
    <fill>
      <patternFill patternType="solid">
        <fgColor theme="4" tint="0.79998168889431442"/>
        <bgColor indexed="64"/>
      </patternFill>
    </fill>
    <fill>
      <patternFill patternType="solid">
        <fgColor rgb="FFFFC00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bgColor indexed="64"/>
      </patternFill>
    </fill>
    <fill>
      <patternFill patternType="solid">
        <fgColor theme="0"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medium">
        <color indexed="64"/>
      </left>
      <right style="hair">
        <color auto="1"/>
      </right>
      <top style="hair">
        <color auto="1"/>
      </top>
      <bottom/>
      <diagonal/>
    </border>
    <border>
      <left style="hair">
        <color auto="1"/>
      </left>
      <right style="hair">
        <color auto="1"/>
      </right>
      <top style="hair">
        <color auto="1"/>
      </top>
      <bottom/>
      <diagonal/>
    </border>
    <border>
      <left style="medium">
        <color indexed="64"/>
      </left>
      <right/>
      <top/>
      <bottom style="thin">
        <color auto="1"/>
      </bottom>
      <diagonal/>
    </border>
    <border>
      <left style="medium">
        <color indexed="64"/>
      </left>
      <right/>
      <top style="thin">
        <color auto="1"/>
      </top>
      <bottom/>
      <diagonal/>
    </border>
    <border>
      <left/>
      <right/>
      <top style="thin">
        <color indexed="64"/>
      </top>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s>
  <cellStyleXfs count="29">
    <xf numFmtId="0" fontId="0" fillId="0" borderId="0"/>
    <xf numFmtId="0" fontId="2" fillId="0" borderId="0"/>
    <xf numFmtId="0" fontId="3" fillId="0" borderId="0"/>
    <xf numFmtId="9" fontId="7" fillId="0" borderId="0" applyFont="0" applyFill="0" applyBorder="0" applyAlignment="0" applyProtection="0"/>
    <xf numFmtId="0" fontId="3" fillId="0" borderId="0"/>
    <xf numFmtId="0" fontId="8" fillId="0" borderId="0">
      <alignment vertical="top"/>
    </xf>
    <xf numFmtId="164" fontId="3" fillId="0" borderId="0" applyFont="0" applyFill="0" applyBorder="0" applyAlignment="0" applyProtection="0"/>
    <xf numFmtId="43"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0" fontId="8" fillId="0" borderId="0">
      <alignment vertical="top"/>
    </xf>
    <xf numFmtId="0" fontId="7" fillId="0" borderId="0"/>
    <xf numFmtId="0" fontId="7" fillId="0" borderId="0"/>
    <xf numFmtId="165" fontId="7" fillId="0" borderId="0" applyFont="0" applyFill="0" applyBorder="0" applyAlignment="0" applyProtection="0"/>
    <xf numFmtId="0" fontId="9" fillId="0" borderId="0"/>
    <xf numFmtId="43" fontId="3" fillId="0" borderId="0" applyFont="0" applyFill="0" applyBorder="0" applyAlignment="0" applyProtection="0"/>
    <xf numFmtId="0" fontId="8" fillId="0" borderId="0">
      <alignment vertical="top"/>
    </xf>
    <xf numFmtId="0" fontId="8" fillId="0" borderId="0">
      <alignment vertical="top"/>
    </xf>
    <xf numFmtId="0" fontId="8" fillId="0" borderId="0">
      <alignment vertical="top"/>
    </xf>
    <xf numFmtId="0" fontId="8" fillId="0" borderId="0">
      <alignment vertical="top"/>
    </xf>
    <xf numFmtId="0" fontId="3" fillId="0" borderId="0"/>
    <xf numFmtId="39" fontId="3" fillId="0" borderId="0" applyFont="0" applyFill="0" applyBorder="0" applyAlignment="0" applyProtection="0"/>
    <xf numFmtId="0" fontId="3" fillId="0" borderId="0"/>
    <xf numFmtId="43" fontId="7"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90">
    <xf numFmtId="0" fontId="0" fillId="0" borderId="0" xfId="0"/>
    <xf numFmtId="4" fontId="1" fillId="2" borderId="6" xfId="0" applyNumberFormat="1" applyFont="1" applyFill="1" applyBorder="1" applyAlignment="1">
      <alignment horizontal="center" vertical="center" wrapText="1"/>
    </xf>
    <xf numFmtId="4" fontId="1" fillId="2" borderId="7" xfId="0" applyNumberFormat="1" applyFont="1" applyFill="1" applyBorder="1" applyAlignment="1">
      <alignment horizontal="center" vertical="center" wrapText="1"/>
    </xf>
    <xf numFmtId="4" fontId="1" fillId="2" borderId="8" xfId="0" applyNumberFormat="1" applyFont="1" applyFill="1" applyBorder="1" applyAlignment="1">
      <alignment horizontal="center" vertical="center" wrapText="1"/>
    </xf>
    <xf numFmtId="4" fontId="4" fillId="2" borderId="8" xfId="0" applyNumberFormat="1" applyFont="1" applyFill="1" applyBorder="1" applyAlignment="1">
      <alignment horizontal="center" vertical="center" wrapText="1"/>
    </xf>
    <xf numFmtId="0" fontId="6" fillId="0" borderId="13" xfId="0" applyFont="1" applyBorder="1" applyAlignment="1">
      <alignment horizontal="center" vertical="center" wrapText="1"/>
    </xf>
    <xf numFmtId="0" fontId="6" fillId="0" borderId="22" xfId="0" applyFont="1" applyBorder="1" applyAlignment="1">
      <alignment horizontal="center" vertical="center" wrapText="1"/>
    </xf>
    <xf numFmtId="4" fontId="5" fillId="0" borderId="0"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4" fillId="3" borderId="6" xfId="0" applyFont="1" applyFill="1" applyBorder="1" applyAlignment="1">
      <alignment horizontal="center" vertical="center" wrapText="1"/>
    </xf>
    <xf numFmtId="4" fontId="4" fillId="0" borderId="0" xfId="0" applyNumberFormat="1" applyFont="1" applyFill="1" applyBorder="1" applyAlignment="1">
      <alignment horizontal="center" vertical="center" wrapText="1"/>
    </xf>
    <xf numFmtId="4" fontId="4" fillId="3" borderId="9"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4" fontId="6" fillId="0" borderId="13" xfId="0" applyNumberFormat="1" applyFont="1" applyBorder="1" applyAlignment="1">
      <alignment horizontal="center" vertical="center" wrapText="1"/>
    </xf>
    <xf numFmtId="0" fontId="6" fillId="0" borderId="3" xfId="0" applyFont="1" applyBorder="1" applyAlignment="1">
      <alignment horizontal="center" vertical="center" wrapText="1"/>
    </xf>
    <xf numFmtId="4" fontId="6" fillId="0" borderId="0" xfId="0" applyNumberFormat="1" applyFont="1" applyBorder="1" applyAlignment="1">
      <alignment horizontal="center" vertical="center" wrapText="1"/>
    </xf>
    <xf numFmtId="0" fontId="6" fillId="0" borderId="21" xfId="0" applyFont="1" applyBorder="1" applyAlignment="1">
      <alignment horizontal="center" vertical="center" wrapText="1"/>
    </xf>
    <xf numFmtId="4" fontId="6" fillId="0" borderId="22" xfId="0" applyNumberFormat="1" applyFont="1" applyBorder="1" applyAlignment="1">
      <alignment horizontal="center" vertical="center" wrapText="1"/>
    </xf>
    <xf numFmtId="4" fontId="4" fillId="4" borderId="23" xfId="0" applyNumberFormat="1" applyFont="1" applyFill="1" applyBorder="1" applyAlignment="1">
      <alignment horizontal="center" vertical="center" wrapText="1"/>
    </xf>
    <xf numFmtId="4" fontId="4" fillId="4" borderId="24" xfId="0" applyNumberFormat="1" applyFont="1" applyFill="1" applyBorder="1" applyAlignment="1">
      <alignment horizontal="center" vertical="center" wrapText="1"/>
    </xf>
    <xf numFmtId="4" fontId="4" fillId="3" borderId="1" xfId="0" applyNumberFormat="1" applyFont="1" applyFill="1" applyBorder="1" applyAlignment="1">
      <alignment horizontal="center" vertical="center" wrapText="1"/>
    </xf>
    <xf numFmtId="0" fontId="10" fillId="8" borderId="0" xfId="0" applyFont="1" applyFill="1" applyAlignment="1"/>
    <xf numFmtId="0" fontId="11" fillId="8" borderId="0" xfId="0" applyFont="1" applyFill="1" applyAlignment="1"/>
    <xf numFmtId="0" fontId="12" fillId="8" borderId="0" xfId="0" applyFont="1" applyFill="1"/>
    <xf numFmtId="0" fontId="12" fillId="8" borderId="0" xfId="0" applyFont="1" applyFill="1" applyAlignment="1">
      <alignment horizontal="center"/>
    </xf>
    <xf numFmtId="0" fontId="12" fillId="8" borderId="0" xfId="0" applyFont="1" applyFill="1" applyBorder="1" applyAlignment="1">
      <alignment horizontal="center"/>
    </xf>
    <xf numFmtId="0" fontId="13" fillId="0" borderId="0" xfId="0" applyFont="1"/>
    <xf numFmtId="0" fontId="13" fillId="0" borderId="0" xfId="0" applyFont="1" applyAlignment="1">
      <alignment horizontal="center"/>
    </xf>
    <xf numFmtId="0" fontId="14" fillId="0" borderId="0" xfId="0" applyFont="1" applyFill="1" applyBorder="1" applyAlignment="1">
      <alignment horizontal="center"/>
    </xf>
    <xf numFmtId="0" fontId="10" fillId="4" borderId="11" xfId="0" applyFont="1" applyFill="1" applyBorder="1" applyAlignment="1">
      <alignment horizontal="center" vertical="center"/>
    </xf>
    <xf numFmtId="0" fontId="15" fillId="4" borderId="10"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6" fillId="5" borderId="15" xfId="0" applyFont="1" applyFill="1" applyBorder="1" applyAlignment="1">
      <alignment horizontal="center" vertical="center"/>
    </xf>
    <xf numFmtId="43" fontId="16" fillId="5" borderId="15" xfId="11" applyFont="1" applyFill="1" applyBorder="1" applyAlignment="1">
      <alignment horizontal="center" vertical="center"/>
    </xf>
    <xf numFmtId="43" fontId="16" fillId="0" borderId="0" xfId="11" applyFont="1" applyFill="1" applyBorder="1" applyAlignment="1">
      <alignment horizontal="center" vertical="center"/>
    </xf>
    <xf numFmtId="43" fontId="16" fillId="5" borderId="1" xfId="10" applyFont="1" applyFill="1" applyBorder="1" applyAlignment="1">
      <alignment horizontal="center" vertical="center"/>
    </xf>
    <xf numFmtId="43" fontId="16" fillId="5" borderId="1" xfId="11" applyFont="1" applyFill="1" applyBorder="1" applyAlignment="1">
      <alignment horizontal="center" vertical="center"/>
    </xf>
    <xf numFmtId="0" fontId="15" fillId="7" borderId="1" xfId="0" applyFont="1" applyFill="1" applyBorder="1" applyAlignment="1">
      <alignment vertical="center" wrapText="1"/>
    </xf>
    <xf numFmtId="0" fontId="10" fillId="0" borderId="16" xfId="0" applyFont="1" applyBorder="1" applyAlignment="1">
      <alignment horizontal="center" vertical="center"/>
    </xf>
    <xf numFmtId="0" fontId="16" fillId="0" borderId="17" xfId="0" applyFont="1" applyBorder="1" applyAlignment="1">
      <alignment horizontal="center" vertical="center"/>
    </xf>
    <xf numFmtId="43" fontId="16" fillId="0" borderId="17" xfId="11" applyFont="1" applyBorder="1" applyAlignment="1">
      <alignment horizontal="center" vertical="center"/>
    </xf>
    <xf numFmtId="43" fontId="16" fillId="0" borderId="1" xfId="10" applyFont="1" applyBorder="1" applyAlignment="1">
      <alignment horizontal="center" vertical="center"/>
    </xf>
    <xf numFmtId="43" fontId="16" fillId="0" borderId="1" xfId="10" applyNumberFormat="1" applyFont="1" applyBorder="1" applyAlignment="1">
      <alignment horizontal="center" vertical="center"/>
    </xf>
    <xf numFmtId="0" fontId="15" fillId="0" borderId="1" xfId="0" applyFont="1" applyFill="1" applyBorder="1" applyAlignment="1">
      <alignment vertical="center" wrapText="1"/>
    </xf>
    <xf numFmtId="0" fontId="13" fillId="0" borderId="1" xfId="0" applyFont="1" applyBorder="1" applyAlignment="1">
      <alignment horizontal="left" vertical="center" wrapText="1"/>
    </xf>
    <xf numFmtId="0" fontId="10" fillId="5" borderId="16" xfId="0" applyFont="1" applyFill="1" applyBorder="1" applyAlignment="1">
      <alignment horizontal="center" vertical="center"/>
    </xf>
    <xf numFmtId="0" fontId="10" fillId="5" borderId="17" xfId="0" applyFont="1" applyFill="1" applyBorder="1" applyAlignment="1">
      <alignment horizontal="center" vertical="center"/>
    </xf>
    <xf numFmtId="43" fontId="16" fillId="5" borderId="17" xfId="11" applyFont="1" applyFill="1" applyBorder="1" applyAlignment="1">
      <alignment horizontal="center" vertical="center"/>
    </xf>
    <xf numFmtId="0" fontId="16" fillId="0" borderId="16" xfId="0" applyFont="1" applyBorder="1" applyAlignment="1">
      <alignment horizontal="center" vertical="center"/>
    </xf>
    <xf numFmtId="0" fontId="16" fillId="5" borderId="17" xfId="0" applyFont="1" applyFill="1" applyBorder="1" applyAlignment="1">
      <alignment horizontal="center" vertical="center"/>
    </xf>
    <xf numFmtId="0" fontId="16" fillId="6" borderId="16" xfId="0" applyFont="1" applyFill="1" applyBorder="1" applyAlignment="1">
      <alignment horizontal="center" vertical="center"/>
    </xf>
    <xf numFmtId="0" fontId="16" fillId="6" borderId="17" xfId="0" applyFont="1" applyFill="1" applyBorder="1" applyAlignment="1">
      <alignment horizontal="center" vertical="center"/>
    </xf>
    <xf numFmtId="43" fontId="16" fillId="6" borderId="17" xfId="11" applyFont="1" applyFill="1" applyBorder="1" applyAlignment="1">
      <alignment horizontal="center" vertical="center"/>
    </xf>
    <xf numFmtId="43" fontId="16" fillId="6" borderId="1" xfId="10" applyFont="1" applyFill="1" applyBorder="1" applyAlignment="1">
      <alignment horizontal="center" vertical="center"/>
    </xf>
    <xf numFmtId="43" fontId="16" fillId="6" borderId="1" xfId="11" applyFont="1" applyFill="1" applyBorder="1" applyAlignment="1">
      <alignment horizontal="center" vertical="center"/>
    </xf>
    <xf numFmtId="0" fontId="13" fillId="0" borderId="1" xfId="0" applyFont="1" applyBorder="1" applyAlignment="1">
      <alignment horizontal="left" vertical="center"/>
    </xf>
    <xf numFmtId="43" fontId="16" fillId="0" borderId="17" xfId="11" applyFont="1" applyFill="1" applyBorder="1" applyAlignment="1">
      <alignment horizontal="center" vertical="center"/>
    </xf>
    <xf numFmtId="0" fontId="16" fillId="0"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6" fillId="0" borderId="17" xfId="0" applyFont="1" applyBorder="1" applyAlignment="1">
      <alignment horizontal="center" vertical="center" wrapText="1"/>
    </xf>
    <xf numFmtId="43" fontId="16" fillId="6" borderId="1" xfId="10" applyNumberFormat="1" applyFont="1" applyFill="1" applyBorder="1" applyAlignment="1">
      <alignment horizontal="center" vertical="center"/>
    </xf>
    <xf numFmtId="0" fontId="16" fillId="0" borderId="16" xfId="0" applyFont="1" applyFill="1" applyBorder="1" applyAlignment="1">
      <alignment horizontal="center" vertical="center"/>
    </xf>
    <xf numFmtId="0" fontId="16" fillId="0" borderId="17" xfId="0" applyFont="1" applyFill="1" applyBorder="1" applyAlignment="1">
      <alignment horizontal="center" vertical="center"/>
    </xf>
    <xf numFmtId="43" fontId="16" fillId="0" borderId="1" xfId="10" applyFont="1" applyFill="1" applyBorder="1" applyAlignment="1">
      <alignment horizontal="center" vertical="center"/>
    </xf>
    <xf numFmtId="0" fontId="13" fillId="0" borderId="0" xfId="0" applyFont="1" applyAlignment="1">
      <alignment vertical="center"/>
    </xf>
    <xf numFmtId="0" fontId="13" fillId="0" borderId="1" xfId="0" applyFont="1" applyFill="1" applyBorder="1" applyAlignment="1">
      <alignment horizontal="left" vertical="center" wrapText="1"/>
    </xf>
    <xf numFmtId="0" fontId="16" fillId="5" borderId="16" xfId="0" applyFont="1" applyFill="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6" fillId="0" borderId="19" xfId="0" applyFont="1" applyFill="1" applyBorder="1" applyAlignment="1">
      <alignment horizontal="center" vertical="center"/>
    </xf>
    <xf numFmtId="43" fontId="16" fillId="0" borderId="19" xfId="11" applyFont="1" applyBorder="1" applyAlignment="1">
      <alignment horizontal="center" vertical="center"/>
    </xf>
    <xf numFmtId="0" fontId="4" fillId="3" borderId="8" xfId="0" applyFont="1" applyFill="1" applyBorder="1" applyAlignment="1">
      <alignment horizontal="center" vertical="center" wrapText="1"/>
    </xf>
    <xf numFmtId="0" fontId="17" fillId="3" borderId="8" xfId="0" applyFont="1" applyFill="1" applyBorder="1" applyAlignment="1">
      <alignment horizontal="center" vertical="center" wrapText="1"/>
    </xf>
    <xf numFmtId="4" fontId="17" fillId="3" borderId="1" xfId="0" applyNumberFormat="1" applyFont="1" applyFill="1" applyBorder="1" applyAlignment="1">
      <alignment horizontal="center" vertical="center" wrapText="1"/>
    </xf>
    <xf numFmtId="0" fontId="13" fillId="0" borderId="1" xfId="0" applyFont="1" applyBorder="1"/>
    <xf numFmtId="0" fontId="4" fillId="0" borderId="13" xfId="0" applyFont="1" applyBorder="1" applyAlignment="1">
      <alignment horizontal="center" vertical="center" wrapText="1"/>
    </xf>
    <xf numFmtId="43" fontId="15" fillId="0" borderId="1" xfId="10" applyFont="1" applyFill="1" applyBorder="1" applyAlignment="1">
      <alignment horizontal="center" vertical="center"/>
    </xf>
    <xf numFmtId="0" fontId="4" fillId="0" borderId="0" xfId="0" applyFont="1" applyBorder="1" applyAlignment="1">
      <alignment horizontal="center" vertical="center" wrapText="1"/>
    </xf>
    <xf numFmtId="0" fontId="4" fillId="0" borderId="22" xfId="0" applyFont="1" applyBorder="1" applyAlignment="1">
      <alignment horizontal="center" vertical="center" wrapText="1"/>
    </xf>
    <xf numFmtId="10" fontId="13" fillId="0" borderId="12" xfId="3" applyNumberFormat="1" applyFont="1" applyBorder="1" applyAlignment="1">
      <alignment horizontal="center" vertical="center"/>
    </xf>
    <xf numFmtId="43" fontId="13" fillId="0" borderId="2" xfId="10" applyFont="1" applyBorder="1" applyAlignment="1">
      <alignment horizontal="center" vertical="center"/>
    </xf>
    <xf numFmtId="4" fontId="17" fillId="3" borderId="6" xfId="0" applyNumberFormat="1" applyFont="1" applyFill="1" applyBorder="1" applyAlignment="1">
      <alignment horizontal="center" vertical="center" wrapText="1"/>
    </xf>
    <xf numFmtId="0" fontId="16" fillId="0" borderId="0" xfId="0" applyFont="1" applyBorder="1"/>
    <xf numFmtId="0" fontId="16" fillId="0" borderId="0" xfId="0" applyFont="1" applyBorder="1" applyAlignment="1">
      <alignment vertical="center"/>
    </xf>
    <xf numFmtId="0" fontId="16" fillId="0" borderId="0" xfId="0" applyFont="1" applyFill="1" applyBorder="1" applyAlignment="1">
      <alignment horizontal="center" vertical="center"/>
    </xf>
    <xf numFmtId="0" fontId="13" fillId="0" borderId="0" xfId="0" applyFont="1" applyFill="1" applyBorder="1"/>
    <xf numFmtId="0" fontId="15" fillId="4" borderId="4" xfId="0" applyFont="1" applyFill="1" applyBorder="1" applyAlignment="1">
      <alignment horizontal="center"/>
    </xf>
    <xf numFmtId="0" fontId="15" fillId="4" borderId="5" xfId="0" applyFont="1" applyFill="1" applyBorder="1" applyAlignment="1">
      <alignment horizontal="center"/>
    </xf>
    <xf numFmtId="0" fontId="16" fillId="0" borderId="1" xfId="0" applyFont="1" applyBorder="1" applyAlignment="1">
      <alignment horizontal="left" vertical="top" wrapText="1"/>
    </xf>
  </cellXfs>
  <cellStyles count="29">
    <cellStyle name="Millares" xfId="10" builtinId="3"/>
    <cellStyle name="Millares [0] 2 2" xfId="23" xr:uid="{936F7DEB-32B6-42D2-AD30-06522395AF3B}"/>
    <cellStyle name="Millares 16 3" xfId="11" xr:uid="{1B8391C0-4A12-445C-A8F7-9742034F8819}"/>
    <cellStyle name="Millares 16 3 2" xfId="17" xr:uid="{9651D607-ABE8-48C9-B2C5-A0B60C9F76D7}"/>
    <cellStyle name="Millares 16 3 2 2" xfId="28" xr:uid="{9651D607-ABE8-48C9-B2C5-A0B60C9F76D7}"/>
    <cellStyle name="Millares 16 3 3" xfId="27" xr:uid="{1B8391C0-4A12-445C-A8F7-9742034F8819}"/>
    <cellStyle name="Millares 2" xfId="26" xr:uid="{00000000-0005-0000-0000-000048000000}"/>
    <cellStyle name="Millares 2 2 2" xfId="6" xr:uid="{A8F76584-54C5-41B5-90D5-B5400EF8E562}"/>
    <cellStyle name="Millares 2 99 3" xfId="15" xr:uid="{C827E9FE-E7CC-4D1F-9FD1-2ED1AC5415BC}"/>
    <cellStyle name="Millares 5" xfId="7" xr:uid="{830978AD-C223-44B9-9CE7-CCF9845670CE}"/>
    <cellStyle name="Millares 5 2" xfId="25" xr:uid="{830978AD-C223-44B9-9CE7-CCF9845670CE}"/>
    <cellStyle name="Normal" xfId="0" builtinId="0"/>
    <cellStyle name="Normal 10 10" xfId="22" xr:uid="{C2379145-7CED-4EB0-B8C7-5DC674EC9042}"/>
    <cellStyle name="Normal 106 4" xfId="24" xr:uid="{1BE3F24D-8461-48CB-B23C-5228BFA5EF04}"/>
    <cellStyle name="Normal 151" xfId="18" xr:uid="{4588412A-7C61-45B3-AA23-93372D76866D}"/>
    <cellStyle name="Normal 158" xfId="5" xr:uid="{1CE477F6-4880-4DB8-9880-3214AA510AAC}"/>
    <cellStyle name="Normal 158 2" xfId="12" xr:uid="{B7F0D039-78AA-44F7-867C-55358EC9B5EE}"/>
    <cellStyle name="Normal 196" xfId="20" xr:uid="{F07FD9B6-B2B9-4236-958F-3AC5591584DF}"/>
    <cellStyle name="Normal 2" xfId="2" xr:uid="{49B2530E-C266-4143-B36F-B233DBDA95D5}"/>
    <cellStyle name="Normal 2 101" xfId="13" xr:uid="{184A4F05-F501-4CAE-99D9-4798774DB1E9}"/>
    <cellStyle name="Normal 2 101 3" xfId="14" xr:uid="{DD7DB95F-93D6-4FAF-B49B-B7CC03ABECEC}"/>
    <cellStyle name="Normal 2 2 4" xfId="1" xr:uid="{5CCDAFBD-4E3C-4ADB-B43E-480C7C3B7325}"/>
    <cellStyle name="Normal 2 3" xfId="4" xr:uid="{F74484C1-0CF2-449F-9F08-F959730C5B33}"/>
    <cellStyle name="Normal 206" xfId="19" xr:uid="{6AEAA5F1-0741-4DB5-910F-20904661244B}"/>
    <cellStyle name="Normal 207" xfId="21" xr:uid="{56F02334-20DD-4D4D-BD03-5216CF07D9C3}"/>
    <cellStyle name="Normal 3" xfId="16" xr:uid="{00000000-0005-0000-0000-000041000000}"/>
    <cellStyle name="Porcentaje" xfId="3" builtinId="5"/>
    <cellStyle name="Porcentaje 10" xfId="8" xr:uid="{54B9C089-662B-4FAE-8A11-C6587776524D}"/>
    <cellStyle name="Porcentual 2" xfId="9" xr:uid="{27029CA5-D708-49CF-83EC-23312EEF8A4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DATA\DataFile\O\DB9604\RevMay97\SHOPLI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idbcd-wg1\USER\SETSUBI\ME-2&#31309;&#31639;\01&#31309;&#31639;&#12503;&#12525;&#12472;&#12455;&#12463;&#12488;\&#20013;&#22269;\(2004.12)ACW%20PJ(&#12381;&#12398;2&#65289;\pulau%20final\WINDOWS\Desktop\New%20Folder\Qo-158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hlfs\Estudios2\Users\Eylem\AppData\Roaming\Microsoft\Excel\TIFLIS_TUNEL_TEKLIF.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lant_main\khw\DAEWOO\UPSC\&#49444;&#52824;&#44277;&#49324;\&#51077;&#52272;&#44204;&#51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sheetName val="BQ External"/>
      <sheetName val="SHOPLIST"/>
      <sheetName val="Notes"/>
      <sheetName val="Basis"/>
      <sheetName val="icmal"/>
      <sheetName val="#REF"/>
      <sheetName val="TAS"/>
      <sheetName val="GFA_HQ_Building"/>
      <sheetName val="GFA_Conference"/>
      <sheetName val="Penthouse Apartment"/>
      <sheetName val="LEVEL SHEET"/>
      <sheetName val="SPT vs PHI"/>
      <sheetName val="CASHFLOWS"/>
      <sheetName val="SubmitCal"/>
      <sheetName val="Cash2"/>
      <sheetName val="Z"/>
      <sheetName val="Raw Data"/>
      <sheetName val="Option"/>
      <sheetName val="Chiet tinh dz22"/>
      <sheetName val="Chiet tinh dz35"/>
      <sheetName val="_______"/>
      <sheetName val="核算项目余额表"/>
      <sheetName val="Criteria"/>
      <sheetName val="Assumptions"/>
      <sheetName val="@risk rents and incentives"/>
      <sheetName val="Car park lease"/>
      <sheetName val="Net rent analysis"/>
      <sheetName val="Poz-1 "/>
      <sheetName val="차액보증"/>
      <sheetName val="StattCo yCharges"/>
      <sheetName val="Su}}ary"/>
      <sheetName val="LABOUR HISTOGRAM"/>
      <sheetName val="D-623D"/>
      <sheetName val="改加胶玻璃、室外栏杆"/>
      <sheetName val="Graph Data (DO NOT PRINT)"/>
      <sheetName val="ancillary"/>
      <sheetName val="FOL - Bar"/>
      <sheetName val="1"/>
      <sheetName val="Lab Cum Hist"/>
      <sheetName val="CT Thang Mo"/>
      <sheetName val="HQ-TO"/>
      <sheetName val="BOQ"/>
      <sheetName val="Bill No. 2"/>
      <sheetName val="budget summary (2)"/>
      <sheetName val="Budget Analysis Summary"/>
      <sheetName val="Data"/>
      <sheetName val="Tender Summary"/>
      <sheetName val="Insurance Ext"/>
      <sheetName val="Prelims"/>
      <sheetName val="Customize Your Invoice"/>
      <sheetName val="B"/>
      <sheetName val="HVAC BoQ"/>
      <sheetName val="PriceSummary"/>
      <sheetName val="Sheet2"/>
      <sheetName val="Projet, methodes &amp; couts"/>
      <sheetName val="Macro1"/>
      <sheetName val="Planning"/>
      <sheetName val="TAHRIR"/>
      <sheetName val="Bases"/>
      <sheetName val="Risques majeurs &amp; Frais Ind."/>
      <sheetName val="Bouclage"/>
      <sheetName val="AREG_05"/>
      <sheetName val="CT  PL"/>
      <sheetName val=""/>
      <sheetName val="BQ_External"/>
      <sheetName val="Bill_1"/>
      <sheetName val="Bill_2"/>
      <sheetName val="Bill_3"/>
      <sheetName val="Bill_4"/>
      <sheetName val="Bill_5"/>
      <sheetName val="Bill_6"/>
      <sheetName val="Bill_7"/>
      <sheetName val="Sheet1"/>
      <sheetName val="企业表一"/>
      <sheetName val="M-5C"/>
      <sheetName val="M-5A"/>
      <sheetName val="Bill 2"/>
      <sheetName val="ANNEXURE-A"/>
      <sheetName val="POWER"/>
      <sheetName val="MTP"/>
      <sheetName val="LABOUR_HISTOGRAM"/>
      <sheetName val="JAS"/>
      <sheetName val="intr stool brkup"/>
      <sheetName val="Body Sheet"/>
      <sheetName val="1.0 Executive Summary"/>
      <sheetName val="Ap A"/>
      <sheetName val="List"/>
      <sheetName val="Budget"/>
      <sheetName val="GFA_HQ_Building1"/>
      <sheetName val="GFA_Conference1"/>
      <sheetName val="BQ_External1"/>
      <sheetName val="Penthouse_Apartment"/>
      <sheetName val="StattCo_yCharges"/>
      <sheetName val="Raw_Data"/>
      <sheetName val="@risk_rents_and_incentives"/>
      <sheetName val="Car_park_lease"/>
      <sheetName val="Net_rent_analysis"/>
      <sheetName val="Poz-1_"/>
      <sheetName val="Chiet_tinh_dz22"/>
      <sheetName val="Chiet_tinh_dz35"/>
      <sheetName val="Lab_Cum_Hist"/>
      <sheetName val="Graph_Data_(DO_NOT_PRINT)"/>
      <sheetName val="Projet,_methodes_&amp;_couts"/>
      <sheetName val="Risques_majeurs_&amp;_Frais_Ind_"/>
      <sheetName val="CT_Thang_Mo"/>
      <sheetName val="Bill_No__2"/>
      <sheetName val="SPT_vs_PHI"/>
      <sheetName val="budget_summary_(2)"/>
      <sheetName val="Budget_Analysis_Summary"/>
      <sheetName val="CT__PL"/>
      <sheetName val="LEVEL_SHEET"/>
      <sheetName val="FOL_-_Bar"/>
      <sheetName val="Currencies"/>
      <sheetName val="Rate analysis"/>
      <sheetName val="ConferenceCentre_x0000_옰ʒ䄂ʒ鵠ʐ䄂ʒ閐̐䄂ʒ蕈̐"/>
      <sheetName val="Top sheet"/>
      <sheetName val="COC"/>
      <sheetName val="Inputs"/>
      <sheetName val="LABOUR_HISTOGRAM1"/>
      <sheetName val="Sheet3"/>
      <sheetName val="SHOPLIST.xls"/>
      <sheetName val="Geneí¬_x0008_i_x0000__x0000__x0014__x0000_0."/>
      <sheetName val="70_x0000_,/0_x0000_s«_x0008_i_x0000_Æø_x0003_í¬_x0008_i_x0000_"/>
      <sheetName val="2 Div 14 "/>
      <sheetName val="기계내역서"/>
      <sheetName val="DATAS"/>
      <sheetName val="Tender_Summary"/>
      <sheetName val="Insurance_Ext"/>
      <sheetName val="Customize_Your_Invoice"/>
      <sheetName val="HVAC_BoQ"/>
      <sheetName val="GFA_HQ_Building3"/>
      <sheetName val="GFA_Conference3"/>
      <sheetName val="StattCo_yCharges2"/>
      <sheetName val="BQ_External3"/>
      <sheetName val="Penthouse_Apartment2"/>
      <sheetName val="LABOUR_HISTOGRAM3"/>
      <sheetName val="Chiet_tinh_dz222"/>
      <sheetName val="Chiet_tinh_dz352"/>
      <sheetName val="CT_Thang_Mo2"/>
      <sheetName val="Raw_Data2"/>
      <sheetName val="@risk_rents_and_incentives2"/>
      <sheetName val="Car_park_lease2"/>
      <sheetName val="Net_rent_analysis2"/>
      <sheetName val="Poz-1_2"/>
      <sheetName val="Lab_Cum_Hist2"/>
      <sheetName val="Graph_Data_(DO_NOT_PRINT)2"/>
      <sheetName val="LEVEL_SHEET2"/>
      <sheetName val="Bill_No__22"/>
      <sheetName val="Tender_Summary2"/>
      <sheetName val="Insurance_Ext2"/>
      <sheetName val="FOL_-_Bar2"/>
      <sheetName val="SPT_vs_PHI2"/>
      <sheetName val="Customize_Your_Invoice2"/>
      <sheetName val="HVAC_BoQ2"/>
      <sheetName val="budget_summary_(2)1"/>
      <sheetName val="Budget_Analysis_Summary1"/>
      <sheetName val="Body_Sheet1"/>
      <sheetName val="1_0_Executive_Summary1"/>
      <sheetName val="Projet,_methodes_&amp;_couts1"/>
      <sheetName val="Risques_majeurs_&amp;_Frais_Ind_1"/>
      <sheetName val="CT__PL1"/>
      <sheetName val="Top_sheet1"/>
      <sheetName val="intr_stool_brkup1"/>
      <sheetName val="Rate_analysis1"/>
      <sheetName val="GFA_HQ_Building2"/>
      <sheetName val="GFA_Conference2"/>
      <sheetName val="StattCo_yCharges1"/>
      <sheetName val="BQ_External2"/>
      <sheetName val="Penthouse_Apartment1"/>
      <sheetName val="LABOUR_HISTOGRAM2"/>
      <sheetName val="Chiet_tinh_dz221"/>
      <sheetName val="Chiet_tinh_dz351"/>
      <sheetName val="CT_Thang_Mo1"/>
      <sheetName val="Raw_Data1"/>
      <sheetName val="@risk_rents_and_incentives1"/>
      <sheetName val="Car_park_lease1"/>
      <sheetName val="Net_rent_analysis1"/>
      <sheetName val="Poz-1_1"/>
      <sheetName val="Lab_Cum_Hist1"/>
      <sheetName val="Graph_Data_(DO_NOT_PRINT)1"/>
      <sheetName val="LEVEL_SHEET1"/>
      <sheetName val="Bill_No__21"/>
      <sheetName val="Tender_Summary1"/>
      <sheetName val="Insurance_Ext1"/>
      <sheetName val="FOL_-_Bar1"/>
      <sheetName val="SPT_vs_PHI1"/>
      <sheetName val="Customize_Your_Invoice1"/>
      <sheetName val="HVAC_BoQ1"/>
      <sheetName val="Body_Sheet"/>
      <sheetName val="1_0_Executive_Summary"/>
      <sheetName val="Top_sheet"/>
      <sheetName val="intr_stool_brkup"/>
      <sheetName val="Rate_analysis"/>
      <sheetName val="sal"/>
      <sheetName val="SAP"/>
      <sheetName val="PROJECT BRIEF"/>
      <sheetName val="ACT_SPS"/>
      <sheetName val="SPSF"/>
      <sheetName val="Invoice Summary"/>
      <sheetName val="Bill 1"/>
      <sheetName val="Bill 3"/>
      <sheetName val="Bill 4"/>
      <sheetName val="Bill 5"/>
      <sheetName val="Bill 6"/>
      <sheetName val="Bill 7"/>
      <sheetName val="POWER ASSUMPTIONS"/>
      <sheetName val="concrete"/>
      <sheetName val="beam-reinft-IIInd floor"/>
      <sheetName val="beam-reinft-machine rm"/>
      <sheetName val="girder"/>
      <sheetName val="Rocker"/>
      <sheetName val="98Price"/>
      <sheetName val="Dubai golf"/>
      <sheetName val="WITHOUT C&amp;I PROFIT (3)"/>
      <sheetName val="C (3)"/>
      <sheetName val="GFA_HQ_Building4"/>
      <sheetName val="GFA_Conference4"/>
      <sheetName val="StattCo_yCharges3"/>
      <sheetName val="BQ_External4"/>
      <sheetName val="Penthouse_Apartment3"/>
      <sheetName val="LABOUR_HISTOGRAM4"/>
      <sheetName val="Chiet_tinh_dz223"/>
      <sheetName val="Chiet_tinh_dz353"/>
      <sheetName val="CT_Thang_Mo3"/>
      <sheetName val="Raw_Data3"/>
      <sheetName val="@risk_rents_and_incentives3"/>
      <sheetName val="Car_park_lease3"/>
      <sheetName val="Net_rent_analysis3"/>
      <sheetName val="Poz-1_3"/>
      <sheetName val="Lab_Cum_Hist3"/>
      <sheetName val="Graph_Data_(DO_NOT_PRINT)3"/>
      <sheetName val="LEVEL_SHEET3"/>
      <sheetName val="Bill_No__23"/>
      <sheetName val="Tender_Summary3"/>
      <sheetName val="Insurance_Ext3"/>
      <sheetName val="FOL_-_Bar3"/>
      <sheetName val="SPT_vs_PHI3"/>
      <sheetName val="Customize_Your_Invoice3"/>
      <sheetName val="HVAC_BoQ3"/>
      <sheetName val="budget_summary_(2)2"/>
      <sheetName val="Budget_Analysis_Summary2"/>
      <sheetName val="Body_Sheet2"/>
      <sheetName val="1_0_Executive_Summary2"/>
      <sheetName val="Projet,_methodes_&amp;_couts2"/>
      <sheetName val="Risques_majeurs_&amp;_Frais_Ind_2"/>
      <sheetName val="CT__PL2"/>
      <sheetName val="Top_sheet2"/>
      <sheetName val="intr_stool_brkup2"/>
      <sheetName val="Rate_analysis2"/>
      <sheetName val="GFA_HQ_Building5"/>
      <sheetName val="GFA_Conference5"/>
      <sheetName val="StattCo_yCharges4"/>
      <sheetName val="BQ_External5"/>
      <sheetName val="Penthouse_Apartment4"/>
      <sheetName val="LABOUR_HISTOGRAM5"/>
      <sheetName val="Chiet_tinh_dz224"/>
      <sheetName val="Chiet_tinh_dz354"/>
      <sheetName val="CT_Thang_Mo4"/>
      <sheetName val="Raw_Data4"/>
      <sheetName val="@risk_rents_and_incentives4"/>
      <sheetName val="Car_park_lease4"/>
      <sheetName val="Net_rent_analysis4"/>
      <sheetName val="Poz-1_4"/>
      <sheetName val="Lab_Cum_Hist4"/>
      <sheetName val="Graph_Data_(DO_NOT_PRINT)4"/>
      <sheetName val="LEVEL_SHEET4"/>
      <sheetName val="Bill_No__24"/>
      <sheetName val="Tender_Summary4"/>
      <sheetName val="Insurance_Ext4"/>
      <sheetName val="FOL_-_Bar4"/>
      <sheetName val="SPT_vs_PHI4"/>
      <sheetName val="Customize_Your_Invoice4"/>
      <sheetName val="HVAC_BoQ4"/>
      <sheetName val="budget_summary_(2)3"/>
      <sheetName val="Budget_Analysis_Summary3"/>
      <sheetName val="Body_Sheet3"/>
      <sheetName val="1_0_Executive_Summary3"/>
      <sheetName val="Projet,_methodes_&amp;_couts3"/>
      <sheetName val="Risques_majeurs_&amp;_Frais_Ind_3"/>
      <sheetName val="CT__PL3"/>
      <sheetName val="Top_sheet3"/>
      <sheetName val="intr_stool_brkup3"/>
      <sheetName val="Rate_analysis3"/>
      <sheetName val="BILL COV"/>
      <sheetName val="Ra  stair"/>
      <sheetName val="공종별_집계금액"/>
      <sheetName val="Wall"/>
      <sheetName val="Geneí¬_x0008_i"/>
      <sheetName val="70"/>
      <sheetName val="GFA_HQ_Building6"/>
      <sheetName val="MOS"/>
      <sheetName val="CODE"/>
      <sheetName val="Civil Boq"/>
      <sheetName val="마산월령동골조물량변경"/>
      <sheetName val="250mm"/>
      <sheetName val="200mm"/>
      <sheetName val="160mm"/>
      <sheetName val="FITTINGS"/>
      <sheetName val="VALVE CHAMBERS"/>
      <sheetName val="Fire Hydrants"/>
      <sheetName val="B.GATE VALVE"/>
      <sheetName val="Sub G1 Fire"/>
      <sheetName val="Sub G12 Fire"/>
      <sheetName val="CHART OF ACCOUNTS"/>
      <sheetName val="E-Bill No.6 A-O"/>
      <sheetName val="Bill_21"/>
      <sheetName val="Ap_A"/>
      <sheetName val="SHOPLIST_xls"/>
      <sheetName val="Geneí¬i0_"/>
      <sheetName val="70,/0s«iÆøí¬i"/>
      <sheetName val="2_Div_14_"/>
      <sheetName val="PROJECT_BRIEF"/>
      <sheetName val="Invoice_Summary"/>
      <sheetName val="ABSTRACT"/>
      <sheetName val="DETAILED  BOQ"/>
      <sheetName val="M-Book for Conc"/>
      <sheetName val="M-Book for FW"/>
      <sheetName val="Vehicles"/>
      <sheetName val="PA- Consutant "/>
      <sheetName val="Design"/>
      <sheetName val="Annex"/>
      <sheetName val="factors"/>
      <sheetName val="P4-B"/>
      <sheetName val="Break_Up"/>
      <sheetName val="RESULT"/>
      <sheetName val="IO LIST"/>
      <sheetName val="Formulas"/>
      <sheetName val="Material "/>
      <sheetName val="Quote Sheet"/>
      <sheetName val="upa"/>
      <sheetName val="foot-slab reinft"/>
      <sheetName val="Materials Cost(PCC)"/>
      <sheetName val="PROJECT_BRIEF1"/>
      <sheetName val="Bill_22"/>
      <sheetName val="C_(3)1"/>
      <sheetName val="Ap_A1"/>
      <sheetName val="2_Div_14_1"/>
      <sheetName val="Bill_11"/>
      <sheetName val="Bill_31"/>
      <sheetName val="Bill_41"/>
      <sheetName val="Bill_51"/>
      <sheetName val="Bill_61"/>
      <sheetName val="Bill_71"/>
      <sheetName val="Dubai_golf"/>
      <sheetName val="beam-reinft-IIInd_floor"/>
      <sheetName val="POWER_ASSUMPTIONS"/>
      <sheetName val="beam-reinft-machine_rm"/>
      <sheetName val="C_(3)"/>
      <sheetName val="CERTIFICATE"/>
      <sheetName val="Softscape Buildup"/>
      <sheetName val="Mat'l Rate"/>
      <sheetName val="HIRED LABOUR CODE"/>
      <sheetName val="Toolbox"/>
      <sheetName val="Data_Summary"/>
      <sheetName val="India F&amp;S Template"/>
      <sheetName val="Day work"/>
      <sheetName val="Activity List"/>
      <sheetName val="房屋及建筑物"/>
      <sheetName val="XL4Poppy"/>
      <sheetName val="B185-B-2"/>
      <sheetName val="B185-B-3"/>
      <sheetName val="B185-B-4"/>
      <sheetName val="B185-B-5"/>
      <sheetName val="B185-B-6"/>
      <sheetName val="B185-B-7"/>
      <sheetName val="B185-B-8"/>
      <sheetName val="B185-B-9.1"/>
      <sheetName val="B185-B-9.2"/>
      <sheetName val="ConferenceCentre?옰ʒ䄂ʒ鵠ʐ䄂ʒ閐̐䄂ʒ蕈̐"/>
      <sheetName val="INSTR"/>
      <sheetName val="GFA_HQ_Building8"/>
      <sheetName val="GFA_Conference7"/>
      <sheetName val="BQ_External7"/>
      <sheetName val="Graph_Data_(DO_NOT_PRINT)6"/>
      <sheetName val="Penthouse_Apartment6"/>
      <sheetName val="Chiet_tinh_dz226"/>
      <sheetName val="Chiet_tinh_dz356"/>
      <sheetName val="StattCo_yCharges6"/>
      <sheetName val="Raw_Data6"/>
      <sheetName val="LABOUR_HISTOGRAM7"/>
      <sheetName val="@risk_rents_and_incentives6"/>
      <sheetName val="Car_park_lease6"/>
      <sheetName val="Net_rent_analysis6"/>
      <sheetName val="Poz-1_6"/>
      <sheetName val="CT_Thang_Mo6"/>
      <sheetName val="Lab_Cum_Hist6"/>
      <sheetName val="LEVEL_SHEET6"/>
      <sheetName val="Bill_No__26"/>
      <sheetName val="Tender_Summary6"/>
      <sheetName val="Insurance_Ext6"/>
      <sheetName val="FOL_-_Bar6"/>
      <sheetName val="SPT_vs_PHI6"/>
      <sheetName val="Customize_Your_Invoice6"/>
      <sheetName val="HVAC_BoQ6"/>
      <sheetName val="budget_summary_(2)5"/>
      <sheetName val="Budget_Analysis_Summary5"/>
      <sheetName val="Body_Sheet5"/>
      <sheetName val="1_0_Executive_Summary5"/>
      <sheetName val="Projet,_methodes_&amp;_couts5"/>
      <sheetName val="Risques_majeurs_&amp;_Frais_Ind_5"/>
      <sheetName val="Top_sheet5"/>
      <sheetName val="CT__PL5"/>
      <sheetName val="intr_stool_brkup5"/>
      <sheetName val="Rate_analysis5"/>
      <sheetName val="Dubai_golf1"/>
      <sheetName val="SHOPLIST_xls1"/>
      <sheetName val="Bill_12"/>
      <sheetName val="Bill_32"/>
      <sheetName val="Bill_42"/>
      <sheetName val="Bill_52"/>
      <sheetName val="Bill_62"/>
      <sheetName val="Bill_72"/>
      <sheetName val="beam-reinft-IIInd_floor1"/>
      <sheetName val="Invoice_Summary1"/>
      <sheetName val="POWER_ASSUMPTIONS1"/>
      <sheetName val="beam-reinft-machine_rm1"/>
      <sheetName val="Geneí¬i"/>
      <sheetName val="GFA_HQ_Building7"/>
      <sheetName val="GFA_Conference6"/>
      <sheetName val="BQ_External6"/>
      <sheetName val="StattCo_yCharges5"/>
      <sheetName val="Penthouse_Apartment5"/>
      <sheetName val="LABOUR_HISTOGRAM6"/>
      <sheetName val="Graph_Data_(DO_NOT_PRINT)5"/>
      <sheetName val="Projet,_methodes_&amp;_couts4"/>
      <sheetName val="Risques_majeurs_&amp;_Frais_Ind_4"/>
      <sheetName val="Chiet_tinh_dz225"/>
      <sheetName val="Chiet_tinh_dz355"/>
      <sheetName val="Raw_Data5"/>
      <sheetName val="@risk_rents_and_incentives5"/>
      <sheetName val="Car_park_lease5"/>
      <sheetName val="Net_rent_analysis5"/>
      <sheetName val="Poz-1_5"/>
      <sheetName val="CT_Thang_Mo5"/>
      <sheetName val="Lab_Cum_Hist5"/>
      <sheetName val="Bill_No__25"/>
      <sheetName val="CT__PL4"/>
      <sheetName val="budget_summary_(2)4"/>
      <sheetName val="Budget_Analysis_Summary4"/>
      <sheetName val="Customize_Your_Invoice5"/>
      <sheetName val="HVAC_BoQ5"/>
      <sheetName val="FOL_-_Bar5"/>
      <sheetName val="LEVEL_SHEET5"/>
      <sheetName val="SPT_vs_PHI5"/>
      <sheetName val="Body_Sheet4"/>
      <sheetName val="1_0_Executive_Summary4"/>
      <sheetName val="intr_stool_brkup4"/>
      <sheetName val="Tender_Summary5"/>
      <sheetName val="Insurance_Ext5"/>
      <sheetName val="Top_sheet4"/>
      <sheetName val="Rate_analysis4"/>
      <sheetName val="GFA_HQ_Building9"/>
      <sheetName val="GFA_Conference8"/>
      <sheetName val="BQ_External8"/>
      <sheetName val="Graph_Data_(DO_NOT_PRINT)7"/>
      <sheetName val="Penthouse_Apartment7"/>
      <sheetName val="Chiet_tinh_dz227"/>
      <sheetName val="Chiet_tinh_dz357"/>
      <sheetName val="StattCo_yCharges7"/>
      <sheetName val="Raw_Data7"/>
      <sheetName val="LABOUR_HISTOGRAM8"/>
      <sheetName val="@risk_rents_and_incentives7"/>
      <sheetName val="Car_park_lease7"/>
      <sheetName val="Net_rent_analysis7"/>
      <sheetName val="Poz-1_7"/>
      <sheetName val="CT_Thang_Mo7"/>
      <sheetName val="Lab_Cum_Hist7"/>
      <sheetName val="LEVEL_SHEET7"/>
      <sheetName val="Bill_No__27"/>
      <sheetName val="Tender_Summary7"/>
      <sheetName val="Insurance_Ext7"/>
      <sheetName val="FOL_-_Bar7"/>
      <sheetName val="SPT_vs_PHI7"/>
      <sheetName val="Working for RCC"/>
      <sheetName val="2_Div_14_2"/>
      <sheetName val="Bill_23"/>
      <sheetName val="Ap_A2"/>
      <sheetName val="PROJECT_BRIEF2"/>
      <sheetName val="C_(3)2"/>
      <sheetName val="WITHOUT_C&amp;I_PROFIT_(3)"/>
      <sheetName val="Civil_Boq"/>
      <sheetName val="DETAILED__BOQ"/>
      <sheetName val="M-Book_for_Conc"/>
      <sheetName val="M-Book_for_FW"/>
      <sheetName val="Activity_List"/>
      <sheetName val="HIRED_LABOUR_CODE"/>
      <sheetName val="PA-_Consutant_"/>
      <sheetName val="foot-slab_reinft"/>
      <sheetName val="Softscape_Buildup"/>
      <sheetName val="Mat'l_Rate"/>
      <sheetName val="Ap_A3"/>
      <sheetName val="2_Div_14_3"/>
      <sheetName val="SHOPLIST_xls2"/>
      <sheetName val="PROJECT_BRIEF3"/>
      <sheetName val="Bill_24"/>
      <sheetName val="C_(3)3"/>
      <sheetName val="Bill_13"/>
      <sheetName val="Bill_33"/>
      <sheetName val="Bill_43"/>
      <sheetName val="Bill_53"/>
      <sheetName val="Bill_63"/>
      <sheetName val="Bill_73"/>
      <sheetName val="Dubai_golf2"/>
      <sheetName val="beam-reinft-IIInd_floor2"/>
      <sheetName val="Invoice_Summary2"/>
      <sheetName val="POWER_ASSUMPTIONS2"/>
      <sheetName val="beam-reinft-machine_rm2"/>
      <sheetName val="Civil_Boq1"/>
      <sheetName val="WITHOUT_C&amp;I_PROFIT_(3)1"/>
      <sheetName val="Activity_List1"/>
      <sheetName val="Softscape_Buildup1"/>
      <sheetName val="Mat'l_Rate1"/>
      <sheetName val="RA-markate"/>
      <sheetName val="갑지"/>
      <sheetName val="15-MECH"/>
      <sheetName val="VALVE_CHAMBERS"/>
      <sheetName val="Fire_Hydrants"/>
      <sheetName val="B_GATE_VALVE"/>
      <sheetName val="Sub_G1_Fire"/>
      <sheetName val="Sub_G12_Fire"/>
      <sheetName val="DETAILED__BOQ1"/>
      <sheetName val="M-Book_for_Conc1"/>
      <sheetName val="M-Book_for_FW1"/>
      <sheetName val="Ra__stair"/>
      <sheetName val="HIRED_LABOUR_CODE1"/>
      <sheetName val="PA-_Consutant_1"/>
      <sheetName val="foot-slab_reinft1"/>
      <sheetName val="BILL_COV"/>
      <sheetName val="budget_summary_(2)6"/>
      <sheetName val="Budget_Analysis_Summary6"/>
      <sheetName val="Customize_Your_Invoice7"/>
      <sheetName val="HVAC_BoQ7"/>
      <sheetName val="Projet,_methodes_&amp;_couts6"/>
      <sheetName val="Risques_majeurs_&amp;_Frais_Ind_6"/>
      <sheetName val="CT__PL6"/>
      <sheetName val="intr_stool_brkup6"/>
      <sheetName val="Top_sheet6"/>
      <sheetName val="Body_Sheet6"/>
      <sheetName val="1_0_Executive_Summary6"/>
      <sheetName val="Bill_14"/>
      <sheetName val="Bill_25"/>
      <sheetName val="Bill_34"/>
      <sheetName val="Bill_44"/>
      <sheetName val="Bill_54"/>
      <sheetName val="Bill_64"/>
      <sheetName val="Bill_74"/>
      <sheetName val="2_Div_14_4"/>
      <sheetName val="Ap_A4"/>
      <sheetName val="SHOPLIST_xls3"/>
      <sheetName val="Dubai_golf3"/>
      <sheetName val="beam-reinft-IIInd_floor3"/>
      <sheetName val="beam-reinft-machine_rm3"/>
      <sheetName val="POWER_ASSUMPTIONS3"/>
      <sheetName val="Invoice_Summary3"/>
      <sheetName val="PROJECT_BRIEF4"/>
      <sheetName val="C_(3)4"/>
      <sheetName val="Civil_Boq2"/>
      <sheetName val="Activity_List2"/>
      <sheetName val="WITHOUT_C&amp;I_PROFIT_(3)2"/>
      <sheetName val="VALVE_CHAMBERS1"/>
      <sheetName val="Fire_Hydrants1"/>
      <sheetName val="B_GATE_VALVE1"/>
      <sheetName val="Sub_G1_Fire1"/>
      <sheetName val="Sub_G12_Fire1"/>
      <sheetName val="DETAILED__BOQ2"/>
      <sheetName val="M-Book_for_Conc2"/>
      <sheetName val="M-Book_for_FW2"/>
      <sheetName val="Ra__stair1"/>
      <sheetName val="HIRED_LABOUR_CODE2"/>
      <sheetName val="PA-_Consutant_2"/>
      <sheetName val="foot-slab_reinft2"/>
      <sheetName val="BILL_COV1"/>
      <sheetName val="Eq. Mobilization"/>
      <sheetName val="Chiet t"/>
      <sheetName val="COLUMN"/>
      <sheetName val="Staffing and Rates IA"/>
      <sheetName val="w't table"/>
      <sheetName val="cp-e1"/>
      <sheetName val="Div. 02"/>
      <sheetName val="Div. 03"/>
      <sheetName val="Div. 04"/>
      <sheetName val="Div. 05"/>
      <sheetName val="Div. 06"/>
      <sheetName val="Div. 07"/>
      <sheetName val="Div. 08"/>
      <sheetName val="Div. 09"/>
      <sheetName val="Div. 10"/>
      <sheetName val="Div. 11"/>
      <sheetName val="Div. 12"/>
      <sheetName val="Div.13"/>
      <sheetName val="EXTERNAL WORKS"/>
      <sheetName val="PARAMETER"/>
      <sheetName val="PRODUCTIVITY RATE"/>
      <sheetName val="U.R.A - MASONRY"/>
      <sheetName val="U.R.A - PLASTERING"/>
      <sheetName val="U.R.A - TILING"/>
      <sheetName val="U.R.A - GRANITE"/>
      <sheetName val="V.C 2 - EARTHWORK"/>
      <sheetName val="V.C 9 - CERAMIC"/>
      <sheetName val="V.C 9 - FINISHES"/>
      <sheetName val="Rate_analysis6"/>
      <sheetName val="Day_work"/>
      <sheetName val="Quantity"/>
      <sheetName val="??-BLDG"/>
      <sheetName val="PNT-QUOT-#3"/>
      <sheetName val="COAT&amp;WRAP-QIOT-#3"/>
      <sheetName val="ml"/>
      <sheetName val="col-reinft1"/>
      <sheetName val="bill nb2-Plumbing &amp; Drainag"/>
      <sheetName val="Pl &amp; Dr B"/>
      <sheetName val="Pl &amp; Dr G"/>
      <sheetName val="Pl &amp; Dr M"/>
      <sheetName val="Pl &amp; Dr 1"/>
      <sheetName val="Pl &amp; Dr 2"/>
      <sheetName val="Pl &amp; Dr 3"/>
      <sheetName val="Pl &amp; Dr 4"/>
      <sheetName val="Pl &amp; Dr 5"/>
      <sheetName val="Pl &amp; Dr 6"/>
      <sheetName val="Pl &amp; Dr 7"/>
      <sheetName val="Pl &amp; Dr 8"/>
      <sheetName val="Pl &amp; Dr R"/>
      <sheetName val="FF B"/>
      <sheetName val="FF G"/>
      <sheetName val="FF M"/>
      <sheetName val="FF 1"/>
      <sheetName val="FF 2 "/>
      <sheetName val="FF 3"/>
      <sheetName val="FF 4"/>
      <sheetName val="FF 5"/>
      <sheetName val="FF 6 "/>
      <sheetName val="FF 7"/>
      <sheetName val="FF 8"/>
      <sheetName val="FF R"/>
      <sheetName val="bill nb3-FF"/>
      <sheetName val="HVAC B"/>
      <sheetName val="HVAC G"/>
      <sheetName val="HVAC M"/>
      <sheetName val="HVAC 1"/>
      <sheetName val="HVAC 2"/>
      <sheetName val="HVAC 3"/>
      <sheetName val="HVAC 4"/>
      <sheetName val="HVAC 5"/>
      <sheetName val="HVAC 6"/>
      <sheetName val="HVAC 7"/>
      <sheetName val="HVAC 8"/>
      <sheetName val="HVAC R"/>
      <sheetName val="bill nb4-HVAC"/>
      <sheetName val="Pre"/>
      <sheetName val="SC B"/>
      <sheetName val="SC G"/>
      <sheetName val="SC M"/>
      <sheetName val="SC 1"/>
      <sheetName val="SC 2"/>
      <sheetName val="SC 3"/>
      <sheetName val="SC 4"/>
      <sheetName val="SC 5"/>
      <sheetName val="SC 6"/>
      <sheetName val="SC 7"/>
      <sheetName val="SC 8"/>
      <sheetName val="SC R"/>
      <sheetName val="6-SC"/>
      <sheetName val="AV B"/>
      <sheetName val="AV G"/>
      <sheetName val="AV M"/>
      <sheetName val="AV 1"/>
      <sheetName val="AV 2"/>
      <sheetName val="AV 3"/>
      <sheetName val="AV 4"/>
      <sheetName val="AV 5"/>
      <sheetName val="AV 6"/>
      <sheetName val="AV 7"/>
      <sheetName val="AV 8"/>
      <sheetName val="7-AV"/>
      <sheetName val="EL B"/>
      <sheetName val="ELG"/>
      <sheetName val="EL M"/>
      <sheetName val="EL 1"/>
      <sheetName val="EL 2"/>
      <sheetName val="EL 3"/>
      <sheetName val="EL 4"/>
      <sheetName val="EL 5"/>
      <sheetName val="EL 6"/>
      <sheetName val="EL 7"/>
      <sheetName val="EL 8"/>
      <sheetName val="EL R"/>
      <sheetName val="EL TR"/>
      <sheetName val="8- EL"/>
      <sheetName val="FA B"/>
      <sheetName val="FA G"/>
      <sheetName val="FA M"/>
      <sheetName val="FA 1"/>
      <sheetName val="FA 2"/>
      <sheetName val="FA 3"/>
      <sheetName val="FA 4"/>
      <sheetName val="FA 5"/>
      <sheetName val="FA 6"/>
      <sheetName val="FA 7"/>
      <sheetName val="FA 8"/>
      <sheetName val="FA R"/>
      <sheetName val="9- FA"/>
      <sheetName val="escalation"/>
      <sheetName val="ANAL"/>
      <sheetName val="BOQ_Direct_selling cost"/>
      <sheetName val="Softscape_Buildup2"/>
      <sheetName val="Mat'l_Rate2"/>
      <sheetName val="B03"/>
      <sheetName val="B09.1"/>
      <sheetName val="SIEMEN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sheetData sheetId="235"/>
      <sheetData sheetId="236"/>
      <sheetData sheetId="237" refreshError="1"/>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sheetData sheetId="331" refreshError="1"/>
      <sheetData sheetId="332" refreshError="1"/>
      <sheetData sheetId="333"/>
      <sheetData sheetId="334" refreshError="1"/>
      <sheetData sheetId="335" refreshError="1"/>
      <sheetData sheetId="336" refreshError="1"/>
      <sheetData sheetId="337"/>
      <sheetData sheetId="338"/>
      <sheetData sheetId="339"/>
      <sheetData sheetId="340"/>
      <sheetData sheetId="341" refreshError="1"/>
      <sheetData sheetId="342" refreshError="1"/>
      <sheetData sheetId="343"/>
      <sheetData sheetId="344"/>
      <sheetData sheetId="345"/>
      <sheetData sheetId="346"/>
      <sheetData sheetId="347"/>
      <sheetData sheetId="348"/>
      <sheetData sheetId="349"/>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sheetData sheetId="377"/>
      <sheetData sheetId="378"/>
      <sheetData sheetId="379"/>
      <sheetData sheetId="380"/>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sheetData sheetId="511" refreshError="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refreshError="1"/>
      <sheetData sheetId="545" refreshError="1"/>
      <sheetData sheetId="546" refreshError="1"/>
      <sheetData sheetId="547" refreshError="1"/>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refreshError="1"/>
      <sheetData sheetId="736" refreshError="1"/>
      <sheetData sheetId="737" refreshError="1"/>
      <sheetData sheetId="738" refreshError="1"/>
      <sheetData sheetId="739" refreshError="1"/>
      <sheetData sheetId="7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E"/>
      <sheetName val="G"/>
      <sheetName val="H"/>
      <sheetName val="I"/>
      <sheetName val="J"/>
      <sheetName val="K"/>
      <sheetName val="L"/>
      <sheetName val="M"/>
      <sheetName val="N"/>
      <sheetName val="O"/>
      <sheetName val="P"/>
      <sheetName val="Q"/>
      <sheetName val="R"/>
      <sheetName val="S"/>
      <sheetName val="T"/>
      <sheetName val="U"/>
      <sheetName val="V"/>
      <sheetName val="W"/>
      <sheetName val="X"/>
      <sheetName val="Y"/>
      <sheetName val="Z"/>
      <sheetName val="AA"/>
      <sheetName val="Cash1"/>
      <sheetName val="Cash2"/>
      <sheetName val="Cash_Sum"/>
      <sheetName val="Scope"/>
      <sheetName val="C1ㅇ"/>
      <sheetName val="Base BM-rebar"/>
      <sheetName val="Raw Data"/>
      <sheetName val="List"/>
      <sheetName val="BOQ"/>
      <sheetName val="Fit Out B2a"/>
      <sheetName val="katsayı"/>
      <sheetName val="Testing"/>
      <sheetName val="Qo-1585"/>
      <sheetName val="ANALIZ"/>
      <sheetName val="③赤紙(日文)"/>
      <sheetName val="KADIKES2"/>
      <sheetName val="Co_Ef"/>
      <sheetName val="Co Eff"/>
      <sheetName val="TESİSAT"/>
      <sheetName val="FOL - Bar"/>
      <sheetName val="Option"/>
      <sheetName val="기계내역서"/>
      <sheetName val="Calendar"/>
      <sheetName val="C3"/>
      <sheetName val="Co_Eff"/>
      <sheetName val="Base_BM-rebar"/>
      <sheetName val="Raw_Data"/>
      <sheetName val="Fit_Out_B2a"/>
      <sheetName val="FOL_-_Bar"/>
      <sheetName val="Co_Eff1"/>
      <sheetName val="Base_BM-rebar1"/>
      <sheetName val="Raw_Data1"/>
      <sheetName val="Fit_Out_B2a1"/>
      <sheetName val="FOL_-_Bar1"/>
      <sheetName val="Co_Eff2"/>
      <sheetName val="Base_BM-rebar2"/>
      <sheetName val="Raw_Data2"/>
      <sheetName val="Fit_Out_B2a2"/>
      <sheetName val="FOL_-_Bar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79">
          <cell r="T179">
            <v>205</v>
          </cell>
          <cell r="U179">
            <v>218</v>
          </cell>
          <cell r="V179">
            <v>302</v>
          </cell>
          <cell r="W179">
            <v>419</v>
          </cell>
          <cell r="X179">
            <v>433</v>
          </cell>
          <cell r="Y179">
            <v>430</v>
          </cell>
          <cell r="Z179">
            <v>494</v>
          </cell>
          <cell r="AA179">
            <v>520</v>
          </cell>
          <cell r="AB179">
            <v>522</v>
          </cell>
          <cell r="AC179">
            <v>508</v>
          </cell>
          <cell r="AD179">
            <v>581</v>
          </cell>
          <cell r="AE179">
            <v>524</v>
          </cell>
          <cell r="AF179">
            <v>526</v>
          </cell>
          <cell r="AG179">
            <v>502</v>
          </cell>
          <cell r="AH179">
            <v>248</v>
          </cell>
        </row>
        <row r="180">
          <cell r="T180">
            <v>205</v>
          </cell>
          <cell r="U180">
            <v>423</v>
          </cell>
          <cell r="V180">
            <v>725</v>
          </cell>
          <cell r="W180">
            <v>1144</v>
          </cell>
          <cell r="X180">
            <v>1577</v>
          </cell>
          <cell r="Y180">
            <v>2007</v>
          </cell>
          <cell r="Z180">
            <v>2501</v>
          </cell>
          <cell r="AA180">
            <v>3021</v>
          </cell>
          <cell r="AB180">
            <v>3543</v>
          </cell>
          <cell r="AC180">
            <v>4051</v>
          </cell>
          <cell r="AD180">
            <v>4632</v>
          </cell>
          <cell r="AE180">
            <v>5156</v>
          </cell>
          <cell r="AF180">
            <v>5682</v>
          </cell>
          <cell r="AG180">
            <v>6184</v>
          </cell>
          <cell r="AH180">
            <v>6432</v>
          </cell>
        </row>
      </sheetData>
      <sheetData sheetId="25" refreshError="1"/>
      <sheetData sheetId="26" refreshError="1"/>
      <sheetData sheetId="27" refreshError="1">
        <row r="16">
          <cell r="G16">
            <v>3100889.7360623879</v>
          </cell>
          <cell r="J16">
            <v>-3100889.7360623879</v>
          </cell>
          <cell r="K16">
            <v>-3100889.7360623879</v>
          </cell>
        </row>
        <row r="17">
          <cell r="G17">
            <v>934385.75607295427</v>
          </cell>
          <cell r="J17">
            <v>3270260.8906708667</v>
          </cell>
          <cell r="K17">
            <v>169371.15460847877</v>
          </cell>
        </row>
        <row r="18">
          <cell r="G18">
            <v>944284.9960087979</v>
          </cell>
          <cell r="J18">
            <v>-441747.35457777925</v>
          </cell>
          <cell r="K18">
            <v>-272376.19996930048</v>
          </cell>
        </row>
        <row r="19">
          <cell r="G19">
            <v>1100235.2378667907</v>
          </cell>
          <cell r="J19">
            <v>-565829.35575965873</v>
          </cell>
          <cell r="K19">
            <v>-838205.55572895915</v>
          </cell>
        </row>
        <row r="20">
          <cell r="G20">
            <v>1079751.2161132174</v>
          </cell>
          <cell r="J20">
            <v>-339427.47117581428</v>
          </cell>
          <cell r="K20">
            <v>-1177633.0269047734</v>
          </cell>
        </row>
        <row r="21">
          <cell r="G21">
            <v>1123783.6778401346</v>
          </cell>
          <cell r="J21">
            <v>-96645.766817710944</v>
          </cell>
          <cell r="K21">
            <v>-1274278.7937224843</v>
          </cell>
        </row>
        <row r="22">
          <cell r="G22">
            <v>1105143.8836787788</v>
          </cell>
          <cell r="J22">
            <v>-43686.328851310071</v>
          </cell>
          <cell r="K22">
            <v>-1317965.1225737943</v>
          </cell>
        </row>
        <row r="23">
          <cell r="G23">
            <v>1211873.7212221269</v>
          </cell>
          <cell r="J23">
            <v>-157770.37578145368</v>
          </cell>
          <cell r="K23">
            <v>-1475735.498355248</v>
          </cell>
        </row>
        <row r="24">
          <cell r="G24">
            <v>1242897.4469518734</v>
          </cell>
          <cell r="J24">
            <v>-31904.301259564934</v>
          </cell>
          <cell r="K24">
            <v>-1507639.7996148129</v>
          </cell>
        </row>
        <row r="25">
          <cell r="G25">
            <v>1242388.6634660121</v>
          </cell>
          <cell r="J25">
            <v>32340.963578523137</v>
          </cell>
          <cell r="K25">
            <v>-1475298.8360362898</v>
          </cell>
        </row>
        <row r="26">
          <cell r="G26">
            <v>1173097.4003922935</v>
          </cell>
          <cell r="J26">
            <v>106535.03291010531</v>
          </cell>
          <cell r="K26">
            <v>-1368763.8031261845</v>
          </cell>
        </row>
        <row r="27">
          <cell r="G27">
            <v>1246958.3770815907</v>
          </cell>
          <cell r="J27">
            <v>-1645.5875842371024</v>
          </cell>
          <cell r="K27">
            <v>-1370409.3907104216</v>
          </cell>
        </row>
        <row r="28">
          <cell r="G28">
            <v>1129849.8697283007</v>
          </cell>
          <cell r="J28">
            <v>294415.34818107402</v>
          </cell>
          <cell r="K28">
            <v>-1075994.0425293476</v>
          </cell>
        </row>
        <row r="29">
          <cell r="G29">
            <v>1362669.9593027527</v>
          </cell>
          <cell r="J29">
            <v>-78134.719742490212</v>
          </cell>
          <cell r="K29">
            <v>-1154128.7622718378</v>
          </cell>
        </row>
        <row r="30">
          <cell r="G30">
            <v>1257111.2537174637</v>
          </cell>
          <cell r="J30">
            <v>32326.792100662133</v>
          </cell>
          <cell r="K30">
            <v>-1121801.9701711757</v>
          </cell>
        </row>
        <row r="31">
          <cell r="G31">
            <v>766806.14375081041</v>
          </cell>
          <cell r="J31">
            <v>463798.22697295237</v>
          </cell>
          <cell r="K31">
            <v>-658003.7431982233</v>
          </cell>
        </row>
        <row r="32">
          <cell r="J32">
            <v>607947.97597508598</v>
          </cell>
          <cell r="K32">
            <v>-50055.767223137314</v>
          </cell>
        </row>
        <row r="33">
          <cell r="J33">
            <v>0</v>
          </cell>
          <cell r="K33">
            <v>-50055.767223137314</v>
          </cell>
        </row>
        <row r="34">
          <cell r="J34">
            <v>0</v>
          </cell>
          <cell r="K34">
            <v>-50055.767223137314</v>
          </cell>
        </row>
        <row r="35">
          <cell r="J35">
            <v>1051161.6616859552</v>
          </cell>
          <cell r="K35">
            <v>1001105.8944628179</v>
          </cell>
        </row>
        <row r="36">
          <cell r="J36">
            <v>0</v>
          </cell>
          <cell r="K36">
            <v>1001105.8944628179</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FLIS_TUNEL_TEKLIF"/>
      <sheetName val="Raw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배관집계표"/>
      <sheetName val="기계내역서"/>
      <sheetName val="배관내역서"/>
      <sheetName val="내역서"/>
      <sheetName val="자재비"/>
      <sheetName val="실행총괄표"/>
      <sheetName val="실행내역서"/>
      <sheetName val="Manpower (Rev.0)"/>
      <sheetName val="Dia-in"/>
      <sheetName val="MPBD (철거)"/>
      <sheetName val="Dia-in Factor"/>
      <sheetName val="Dia-sum"/>
      <sheetName val="Sum"/>
      <sheetName val="Sheet2"/>
      <sheetName val="Sheet3"/>
      <sheetName val="BOQ"/>
      <sheetName val="Bill 24"/>
      <sheetName val="Day work"/>
      <sheetName val="Option"/>
      <sheetName val="Doha WBS Clean"/>
      <sheetName val="Proj Cost Sumry"/>
      <sheetName val="Cash2"/>
      <sheetName val="Z"/>
      <sheetName val="Raw Data"/>
      <sheetName val="sheet1"/>
      <sheetName val="Manpower_(Rev_0)"/>
      <sheetName val="MPBD_(철거)"/>
      <sheetName val="Dia-in_Factor"/>
      <sheetName val="Bill_24"/>
      <sheetName val="Day_work"/>
      <sheetName val="Doha_WBS_Clean"/>
      <sheetName val="Proj_Cost_Sumry"/>
      <sheetName val="Raw_Data"/>
      <sheetName val="Manpower_(Rev_0)1"/>
      <sheetName val="MPBD_(철거)1"/>
      <sheetName val="Dia-in_Factor1"/>
      <sheetName val="Bill_241"/>
      <sheetName val="Day_work1"/>
      <sheetName val="Doha_WBS_Clean1"/>
      <sheetName val="Proj_Cost_Sumry1"/>
      <sheetName val="Raw_Data1"/>
      <sheetName val="Manpower_(Rev_0)2"/>
      <sheetName val="MPBD_(철거)2"/>
      <sheetName val="Dia-in_Factor2"/>
      <sheetName val="Bill_242"/>
      <sheetName val="Day_work2"/>
      <sheetName val="Doha_WBS_Clean2"/>
      <sheetName val="Proj_Cost_Sumry2"/>
      <sheetName val="Raw_Data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DD018-1496-4226-8A2D-61078DA2D91E}">
  <sheetPr>
    <tabColor theme="1"/>
  </sheetPr>
  <dimension ref="B2:I81"/>
  <sheetViews>
    <sheetView showGridLines="0" tabSelected="1" topLeftCell="A73" zoomScale="75" zoomScaleNormal="75" workbookViewId="0">
      <selection activeCell="K1" sqref="K1:S1048576"/>
    </sheetView>
  </sheetViews>
  <sheetFormatPr baseColWidth="10" defaultRowHeight="13.8" x14ac:dyDescent="0.3"/>
  <cols>
    <col min="1" max="1" width="5.77734375" style="26" customWidth="1"/>
    <col min="2" max="2" width="9.44140625" style="26" customWidth="1"/>
    <col min="3" max="3" width="62.21875" style="26" customWidth="1"/>
    <col min="4" max="4" width="9.6640625" style="26" customWidth="1"/>
    <col min="5" max="5" width="15.109375" style="27" customWidth="1"/>
    <col min="6" max="6" width="1.6640625" style="86" customWidth="1"/>
    <col min="7" max="7" width="16.6640625" style="26" customWidth="1"/>
    <col min="8" max="8" width="19" style="26" customWidth="1"/>
    <col min="9" max="9" width="81" style="26" customWidth="1"/>
    <col min="10" max="10" width="6.77734375" style="26" customWidth="1"/>
    <col min="11" max="16384" width="11.5546875" style="26"/>
  </cols>
  <sheetData>
    <row r="2" spans="2:9" ht="23.4" customHeight="1" x14ac:dyDescent="0.3">
      <c r="B2" s="21" t="s">
        <v>132</v>
      </c>
      <c r="C2" s="22"/>
      <c r="D2" s="23"/>
      <c r="E2" s="24"/>
      <c r="F2" s="25"/>
    </row>
    <row r="3" spans="2:9" ht="14.4" thickBot="1" x14ac:dyDescent="0.35">
      <c r="E3" s="26"/>
      <c r="F3" s="26"/>
    </row>
    <row r="4" spans="2:9" ht="14.4" thickBot="1" x14ac:dyDescent="0.35">
      <c r="F4" s="28"/>
      <c r="G4" s="87" t="s">
        <v>129</v>
      </c>
      <c r="H4" s="88"/>
      <c r="I4" s="29" t="s">
        <v>171</v>
      </c>
    </row>
    <row r="5" spans="2:9" ht="37.799999999999997" customHeight="1" thickBot="1" x14ac:dyDescent="0.35">
      <c r="B5" s="1" t="s">
        <v>0</v>
      </c>
      <c r="C5" s="2" t="s">
        <v>1</v>
      </c>
      <c r="D5" s="3" t="s">
        <v>8</v>
      </c>
      <c r="E5" s="4" t="s">
        <v>9</v>
      </c>
      <c r="F5" s="7"/>
      <c r="G5" s="18" t="s">
        <v>10</v>
      </c>
      <c r="H5" s="19" t="s">
        <v>11</v>
      </c>
      <c r="I5" s="30" t="s">
        <v>161</v>
      </c>
    </row>
    <row r="6" spans="2:9" x14ac:dyDescent="0.3">
      <c r="B6" s="31">
        <v>1</v>
      </c>
      <c r="C6" s="32" t="s">
        <v>2</v>
      </c>
      <c r="D6" s="33"/>
      <c r="E6" s="34"/>
      <c r="F6" s="35"/>
      <c r="G6" s="36"/>
      <c r="H6" s="37">
        <f>SUM(H7:H8)</f>
        <v>1031079.8</v>
      </c>
      <c r="I6" s="38"/>
    </row>
    <row r="7" spans="2:9" x14ac:dyDescent="0.3">
      <c r="B7" s="39">
        <v>1.1000000000000001</v>
      </c>
      <c r="C7" s="40" t="s">
        <v>24</v>
      </c>
      <c r="D7" s="40" t="s">
        <v>22</v>
      </c>
      <c r="E7" s="41">
        <v>1</v>
      </c>
      <c r="F7" s="35"/>
      <c r="G7" s="42">
        <v>2500</v>
      </c>
      <c r="H7" s="43">
        <f>G7*E7</f>
        <v>2500</v>
      </c>
      <c r="I7" s="44"/>
    </row>
    <row r="8" spans="2:9" ht="41.4" x14ac:dyDescent="0.3">
      <c r="B8" s="39">
        <v>1.2</v>
      </c>
      <c r="C8" s="40" t="s">
        <v>25</v>
      </c>
      <c r="D8" s="40" t="s">
        <v>21</v>
      </c>
      <c r="E8" s="41">
        <v>1</v>
      </c>
      <c r="F8" s="35"/>
      <c r="G8" s="42">
        <v>1028579.8</v>
      </c>
      <c r="H8" s="43">
        <f>G8*E8</f>
        <v>1028579.8</v>
      </c>
      <c r="I8" s="45" t="s">
        <v>142</v>
      </c>
    </row>
    <row r="9" spans="2:9" x14ac:dyDescent="0.3">
      <c r="B9" s="46">
        <v>2</v>
      </c>
      <c r="C9" s="47" t="s">
        <v>3</v>
      </c>
      <c r="D9" s="47"/>
      <c r="E9" s="48"/>
      <c r="F9" s="35"/>
      <c r="G9" s="36"/>
      <c r="H9" s="37">
        <f>+H10</f>
        <v>899884.88</v>
      </c>
      <c r="I9" s="45"/>
    </row>
    <row r="10" spans="2:9" ht="55.2" x14ac:dyDescent="0.3">
      <c r="B10" s="49">
        <v>2.1</v>
      </c>
      <c r="C10" s="40" t="s">
        <v>26</v>
      </c>
      <c r="D10" s="40" t="s">
        <v>21</v>
      </c>
      <c r="E10" s="41">
        <v>1</v>
      </c>
      <c r="F10" s="35"/>
      <c r="G10" s="42">
        <v>899884.88</v>
      </c>
      <c r="H10" s="43">
        <f>G10*E10</f>
        <v>899884.88</v>
      </c>
      <c r="I10" s="45" t="s">
        <v>143</v>
      </c>
    </row>
    <row r="11" spans="2:9" x14ac:dyDescent="0.3">
      <c r="B11" s="46">
        <v>3</v>
      </c>
      <c r="C11" s="47" t="s">
        <v>27</v>
      </c>
      <c r="D11" s="50"/>
      <c r="E11" s="48"/>
      <c r="F11" s="35"/>
      <c r="G11" s="36"/>
      <c r="H11" s="37">
        <f>+H12</f>
        <v>3151229.8631449998</v>
      </c>
      <c r="I11" s="45"/>
    </row>
    <row r="12" spans="2:9" x14ac:dyDescent="0.3">
      <c r="B12" s="51">
        <v>3.1</v>
      </c>
      <c r="C12" s="52" t="s">
        <v>28</v>
      </c>
      <c r="D12" s="52"/>
      <c r="E12" s="53"/>
      <c r="F12" s="35"/>
      <c r="G12" s="54"/>
      <c r="H12" s="55">
        <f>SUM(H13:H18)</f>
        <v>3151229.8631449998</v>
      </c>
      <c r="I12" s="56"/>
    </row>
    <row r="13" spans="2:9" x14ac:dyDescent="0.3">
      <c r="B13" s="49" t="s">
        <v>4</v>
      </c>
      <c r="C13" s="40" t="s">
        <v>29</v>
      </c>
      <c r="D13" s="40" t="s">
        <v>23</v>
      </c>
      <c r="E13" s="57">
        <v>30.7</v>
      </c>
      <c r="F13" s="35"/>
      <c r="G13" s="42">
        <v>1500</v>
      </c>
      <c r="H13" s="43">
        <f t="shared" ref="H13:H18" si="0">G13*E13</f>
        <v>46050</v>
      </c>
      <c r="I13" s="45" t="s">
        <v>170</v>
      </c>
    </row>
    <row r="14" spans="2:9" ht="41.4" x14ac:dyDescent="0.3">
      <c r="B14" s="49" t="s">
        <v>30</v>
      </c>
      <c r="C14" s="40" t="s">
        <v>31</v>
      </c>
      <c r="D14" s="40" t="s">
        <v>15</v>
      </c>
      <c r="E14" s="41">
        <v>10</v>
      </c>
      <c r="F14" s="35"/>
      <c r="G14" s="42">
        <v>86994.501000000004</v>
      </c>
      <c r="H14" s="43">
        <f t="shared" si="0"/>
        <v>869945.01</v>
      </c>
      <c r="I14" s="58" t="s">
        <v>162</v>
      </c>
    </row>
    <row r="15" spans="2:9" ht="37.799999999999997" customHeight="1" x14ac:dyDescent="0.3">
      <c r="B15" s="49" t="s">
        <v>32</v>
      </c>
      <c r="C15" s="40" t="s">
        <v>33</v>
      </c>
      <c r="D15" s="40" t="s">
        <v>95</v>
      </c>
      <c r="E15" s="41">
        <v>2.15</v>
      </c>
      <c r="F15" s="35"/>
      <c r="G15" s="42">
        <v>30170.010000000002</v>
      </c>
      <c r="H15" s="43">
        <f t="shared" si="0"/>
        <v>64865.521500000003</v>
      </c>
      <c r="I15" s="45" t="s">
        <v>144</v>
      </c>
    </row>
    <row r="16" spans="2:9" ht="55.2" x14ac:dyDescent="0.3">
      <c r="B16" s="49" t="s">
        <v>34</v>
      </c>
      <c r="C16" s="40" t="s">
        <v>35</v>
      </c>
      <c r="D16" s="40" t="s">
        <v>23</v>
      </c>
      <c r="E16" s="41">
        <v>13.43</v>
      </c>
      <c r="F16" s="35"/>
      <c r="G16" s="42">
        <v>33221.551500000001</v>
      </c>
      <c r="H16" s="43">
        <f t="shared" si="0"/>
        <v>446165.43664500001</v>
      </c>
      <c r="I16" s="59" t="s">
        <v>163</v>
      </c>
    </row>
    <row r="17" spans="2:9" ht="27.6" x14ac:dyDescent="0.3">
      <c r="B17" s="49" t="s">
        <v>36</v>
      </c>
      <c r="C17" s="60" t="s">
        <v>37</v>
      </c>
      <c r="D17" s="40" t="s">
        <v>15</v>
      </c>
      <c r="E17" s="41">
        <v>10</v>
      </c>
      <c r="F17" s="35"/>
      <c r="G17" s="42">
        <v>139985.21</v>
      </c>
      <c r="H17" s="43">
        <f t="shared" si="0"/>
        <v>1399852.0999999999</v>
      </c>
      <c r="I17" s="59" t="s">
        <v>145</v>
      </c>
    </row>
    <row r="18" spans="2:9" ht="81.599999999999994" customHeight="1" x14ac:dyDescent="0.3">
      <c r="B18" s="49" t="s">
        <v>38</v>
      </c>
      <c r="C18" s="40" t="s">
        <v>39</v>
      </c>
      <c r="D18" s="40" t="s">
        <v>12</v>
      </c>
      <c r="E18" s="57">
        <v>10126.5</v>
      </c>
      <c r="F18" s="35"/>
      <c r="G18" s="42">
        <v>32.03</v>
      </c>
      <c r="H18" s="43">
        <f t="shared" si="0"/>
        <v>324351.79499999998</v>
      </c>
      <c r="I18" s="59" t="s">
        <v>164</v>
      </c>
    </row>
    <row r="19" spans="2:9" x14ac:dyDescent="0.3">
      <c r="B19" s="46">
        <v>4</v>
      </c>
      <c r="C19" s="47" t="s">
        <v>40</v>
      </c>
      <c r="D19" s="50"/>
      <c r="E19" s="48"/>
      <c r="F19" s="35"/>
      <c r="G19" s="36"/>
      <c r="H19" s="37">
        <f>SUM(H21:H47)</f>
        <v>53761777.218771592</v>
      </c>
      <c r="I19" s="56"/>
    </row>
    <row r="20" spans="2:9" x14ac:dyDescent="0.3">
      <c r="B20" s="51">
        <v>4.0999999999999996</v>
      </c>
      <c r="C20" s="52" t="s">
        <v>28</v>
      </c>
      <c r="D20" s="52"/>
      <c r="E20" s="53"/>
      <c r="F20" s="35"/>
      <c r="G20" s="54"/>
      <c r="H20" s="61"/>
      <c r="I20" s="59"/>
    </row>
    <row r="21" spans="2:9" ht="27.6" x14ac:dyDescent="0.3">
      <c r="B21" s="62" t="s">
        <v>5</v>
      </c>
      <c r="C21" s="63" t="s">
        <v>41</v>
      </c>
      <c r="D21" s="63" t="s">
        <v>42</v>
      </c>
      <c r="E21" s="57">
        <v>907017.37</v>
      </c>
      <c r="F21" s="35"/>
      <c r="G21" s="64">
        <v>4.3600000000000003</v>
      </c>
      <c r="H21" s="43">
        <f t="shared" ref="H21:H47" si="1">G21*E21</f>
        <v>3954595.7332000001</v>
      </c>
      <c r="I21" s="59" t="s">
        <v>165</v>
      </c>
    </row>
    <row r="22" spans="2:9" ht="27.6" x14ac:dyDescent="0.3">
      <c r="B22" s="62" t="s">
        <v>6</v>
      </c>
      <c r="C22" s="63" t="s">
        <v>43</v>
      </c>
      <c r="D22" s="63" t="s">
        <v>42</v>
      </c>
      <c r="E22" s="57">
        <v>76570.77</v>
      </c>
      <c r="F22" s="35"/>
      <c r="G22" s="64">
        <v>33.5</v>
      </c>
      <c r="H22" s="43">
        <f t="shared" si="1"/>
        <v>2565120.7949999999</v>
      </c>
      <c r="I22" s="45" t="s">
        <v>166</v>
      </c>
    </row>
    <row r="23" spans="2:9" ht="27.6" x14ac:dyDescent="0.3">
      <c r="B23" s="62" t="s">
        <v>44</v>
      </c>
      <c r="C23" s="63" t="s">
        <v>45</v>
      </c>
      <c r="D23" s="63" t="s">
        <v>42</v>
      </c>
      <c r="E23" s="57">
        <v>110280</v>
      </c>
      <c r="F23" s="35"/>
      <c r="G23" s="64">
        <v>12.38</v>
      </c>
      <c r="H23" s="43">
        <f t="shared" si="1"/>
        <v>1365266.4000000001</v>
      </c>
      <c r="I23" s="45" t="s">
        <v>133</v>
      </c>
    </row>
    <row r="24" spans="2:9" s="65" customFormat="1" x14ac:dyDescent="0.3">
      <c r="B24" s="62" t="s">
        <v>46</v>
      </c>
      <c r="C24" s="63" t="s">
        <v>47</v>
      </c>
      <c r="D24" s="63" t="s">
        <v>12</v>
      </c>
      <c r="E24" s="57">
        <v>65625</v>
      </c>
      <c r="F24" s="35"/>
      <c r="G24" s="64">
        <v>3.64</v>
      </c>
      <c r="H24" s="43">
        <f t="shared" si="1"/>
        <v>238875</v>
      </c>
      <c r="I24" s="58" t="s">
        <v>146</v>
      </c>
    </row>
    <row r="25" spans="2:9" x14ac:dyDescent="0.3">
      <c r="B25" s="62" t="s">
        <v>48</v>
      </c>
      <c r="C25" s="63" t="s">
        <v>49</v>
      </c>
      <c r="D25" s="63" t="s">
        <v>50</v>
      </c>
      <c r="E25" s="57">
        <v>164094.78599999999</v>
      </c>
      <c r="F25" s="35"/>
      <c r="G25" s="64">
        <v>9.32</v>
      </c>
      <c r="H25" s="43">
        <f t="shared" si="1"/>
        <v>1529363.40552</v>
      </c>
      <c r="I25" s="45" t="s">
        <v>147</v>
      </c>
    </row>
    <row r="26" spans="2:9" x14ac:dyDescent="0.3">
      <c r="B26" s="62" t="s">
        <v>51</v>
      </c>
      <c r="C26" s="63" t="s">
        <v>52</v>
      </c>
      <c r="D26" s="63" t="s">
        <v>13</v>
      </c>
      <c r="E26" s="57">
        <v>32818.955999999998</v>
      </c>
      <c r="F26" s="35"/>
      <c r="G26" s="64">
        <v>2.71</v>
      </c>
      <c r="H26" s="43">
        <f t="shared" si="1"/>
        <v>88939.370759999991</v>
      </c>
      <c r="I26" s="58" t="s">
        <v>147</v>
      </c>
    </row>
    <row r="27" spans="2:9" x14ac:dyDescent="0.3">
      <c r="B27" s="62" t="s">
        <v>53</v>
      </c>
      <c r="C27" s="63" t="s">
        <v>54</v>
      </c>
      <c r="D27" s="63" t="s">
        <v>14</v>
      </c>
      <c r="E27" s="57">
        <v>228528.93</v>
      </c>
      <c r="F27" s="35"/>
      <c r="G27" s="64">
        <v>3.5700000000000003</v>
      </c>
      <c r="H27" s="43">
        <f t="shared" si="1"/>
        <v>815848.28010000009</v>
      </c>
      <c r="I27" s="58" t="s">
        <v>148</v>
      </c>
    </row>
    <row r="28" spans="2:9" ht="69" customHeight="1" x14ac:dyDescent="0.3">
      <c r="B28" s="62" t="s">
        <v>55</v>
      </c>
      <c r="C28" s="63" t="s">
        <v>56</v>
      </c>
      <c r="D28" s="63" t="s">
        <v>12</v>
      </c>
      <c r="E28" s="57">
        <v>8569.83</v>
      </c>
      <c r="F28" s="35"/>
      <c r="G28" s="64">
        <v>30.93</v>
      </c>
      <c r="H28" s="43">
        <f t="shared" si="1"/>
        <v>265064.8419</v>
      </c>
      <c r="I28" s="45" t="s">
        <v>130</v>
      </c>
    </row>
    <row r="29" spans="2:9" ht="74.400000000000006" customHeight="1" x14ac:dyDescent="0.3">
      <c r="B29" s="62" t="s">
        <v>55</v>
      </c>
      <c r="C29" s="63" t="s">
        <v>57</v>
      </c>
      <c r="D29" s="63" t="s">
        <v>12</v>
      </c>
      <c r="E29" s="57">
        <v>546982.62</v>
      </c>
      <c r="F29" s="35"/>
      <c r="G29" s="64">
        <v>17.21</v>
      </c>
      <c r="H29" s="43">
        <f t="shared" si="1"/>
        <v>9413570.8902000003</v>
      </c>
      <c r="I29" s="58" t="s">
        <v>134</v>
      </c>
    </row>
    <row r="30" spans="2:9" x14ac:dyDescent="0.3">
      <c r="B30" s="62" t="s">
        <v>58</v>
      </c>
      <c r="C30" s="63" t="s">
        <v>59</v>
      </c>
      <c r="D30" s="63" t="s">
        <v>13</v>
      </c>
      <c r="E30" s="57">
        <v>382887.83400000003</v>
      </c>
      <c r="F30" s="35"/>
      <c r="G30" s="64">
        <v>9.69</v>
      </c>
      <c r="H30" s="43">
        <f t="shared" si="1"/>
        <v>3710183.1114600003</v>
      </c>
      <c r="I30" s="45" t="s">
        <v>147</v>
      </c>
    </row>
    <row r="31" spans="2:9" x14ac:dyDescent="0.3">
      <c r="B31" s="62" t="s">
        <v>60</v>
      </c>
      <c r="C31" s="63" t="s">
        <v>61</v>
      </c>
      <c r="D31" s="63" t="s">
        <v>13</v>
      </c>
      <c r="E31" s="57">
        <v>76577.564000000013</v>
      </c>
      <c r="F31" s="35"/>
      <c r="G31" s="64">
        <v>2.71</v>
      </c>
      <c r="H31" s="43">
        <f t="shared" si="1"/>
        <v>207525.19844000004</v>
      </c>
      <c r="I31" s="58" t="s">
        <v>147</v>
      </c>
    </row>
    <row r="32" spans="2:9" ht="27.6" x14ac:dyDescent="0.3">
      <c r="B32" s="62" t="s">
        <v>62</v>
      </c>
      <c r="C32" s="63" t="s">
        <v>63</v>
      </c>
      <c r="D32" s="63" t="s">
        <v>42</v>
      </c>
      <c r="E32" s="57">
        <v>546982.62</v>
      </c>
      <c r="F32" s="35"/>
      <c r="G32" s="64">
        <v>18.55</v>
      </c>
      <c r="H32" s="43">
        <f t="shared" si="1"/>
        <v>10146527.601</v>
      </c>
      <c r="I32" s="58" t="s">
        <v>131</v>
      </c>
    </row>
    <row r="33" spans="2:9" ht="27.6" x14ac:dyDescent="0.3">
      <c r="B33" s="62" t="s">
        <v>64</v>
      </c>
      <c r="C33" s="63" t="s">
        <v>65</v>
      </c>
      <c r="D33" s="63" t="s">
        <v>66</v>
      </c>
      <c r="E33" s="57">
        <v>15678.45</v>
      </c>
      <c r="F33" s="35"/>
      <c r="G33" s="64">
        <v>2.06</v>
      </c>
      <c r="H33" s="43">
        <f t="shared" si="1"/>
        <v>32297.607000000004</v>
      </c>
      <c r="I33" s="66" t="s">
        <v>149</v>
      </c>
    </row>
    <row r="34" spans="2:9" x14ac:dyDescent="0.3">
      <c r="B34" s="62" t="s">
        <v>67</v>
      </c>
      <c r="C34" s="63" t="s">
        <v>68</v>
      </c>
      <c r="D34" s="63" t="s">
        <v>14</v>
      </c>
      <c r="E34" s="57">
        <v>293120</v>
      </c>
      <c r="F34" s="35"/>
      <c r="G34" s="64">
        <v>8.18</v>
      </c>
      <c r="H34" s="43">
        <f t="shared" si="1"/>
        <v>2397721.6000000001</v>
      </c>
      <c r="I34" s="66" t="s">
        <v>135</v>
      </c>
    </row>
    <row r="35" spans="2:9" ht="27.6" x14ac:dyDescent="0.3">
      <c r="B35" s="62" t="s">
        <v>69</v>
      </c>
      <c r="C35" s="63" t="s">
        <v>70</v>
      </c>
      <c r="D35" s="63" t="s">
        <v>12</v>
      </c>
      <c r="E35" s="57">
        <v>558848.02000000014</v>
      </c>
      <c r="F35" s="35"/>
      <c r="G35" s="64">
        <v>2.96</v>
      </c>
      <c r="H35" s="43">
        <f t="shared" si="1"/>
        <v>1654190.1392000003</v>
      </c>
      <c r="I35" s="58" t="s">
        <v>150</v>
      </c>
    </row>
    <row r="36" spans="2:9" x14ac:dyDescent="0.3">
      <c r="B36" s="62" t="s">
        <v>71</v>
      </c>
      <c r="C36" s="63" t="s">
        <v>72</v>
      </c>
      <c r="D36" s="63" t="s">
        <v>73</v>
      </c>
      <c r="E36" s="57">
        <v>558848.02000000014</v>
      </c>
      <c r="F36" s="35"/>
      <c r="G36" s="64">
        <v>9.52</v>
      </c>
      <c r="H36" s="43">
        <f t="shared" si="1"/>
        <v>5320233.1504000006</v>
      </c>
      <c r="I36" s="66" t="s">
        <v>147</v>
      </c>
    </row>
    <row r="37" spans="2:9" x14ac:dyDescent="0.3">
      <c r="B37" s="62" t="s">
        <v>74</v>
      </c>
      <c r="C37" s="63" t="s">
        <v>75</v>
      </c>
      <c r="D37" s="63" t="s">
        <v>73</v>
      </c>
      <c r="E37" s="57">
        <v>1355230.4574507673</v>
      </c>
      <c r="F37" s="35"/>
      <c r="G37" s="64">
        <v>2.71</v>
      </c>
      <c r="H37" s="43">
        <f t="shared" si="1"/>
        <v>3672674.5396915791</v>
      </c>
      <c r="I37" s="58" t="s">
        <v>147</v>
      </c>
    </row>
    <row r="38" spans="2:9" ht="69" x14ac:dyDescent="0.3">
      <c r="B38" s="62" t="s">
        <v>76</v>
      </c>
      <c r="C38" s="63" t="s">
        <v>77</v>
      </c>
      <c r="D38" s="63" t="s">
        <v>12</v>
      </c>
      <c r="E38" s="57">
        <v>28571.09</v>
      </c>
      <c r="F38" s="35"/>
      <c r="G38" s="64">
        <v>22.96</v>
      </c>
      <c r="H38" s="43">
        <f t="shared" si="1"/>
        <v>655992.22640000004</v>
      </c>
      <c r="I38" s="58" t="s">
        <v>136</v>
      </c>
    </row>
    <row r="39" spans="2:9" x14ac:dyDescent="0.3">
      <c r="B39" s="62" t="s">
        <v>78</v>
      </c>
      <c r="C39" s="63" t="s">
        <v>79</v>
      </c>
      <c r="D39" s="63" t="s">
        <v>12</v>
      </c>
      <c r="E39" s="57">
        <v>28571.09</v>
      </c>
      <c r="F39" s="35"/>
      <c r="G39" s="64">
        <v>32.92</v>
      </c>
      <c r="H39" s="43">
        <f t="shared" si="1"/>
        <v>940560.28280000004</v>
      </c>
      <c r="I39" s="66" t="s">
        <v>20</v>
      </c>
    </row>
    <row r="40" spans="2:9" x14ac:dyDescent="0.3">
      <c r="B40" s="62" t="s">
        <v>80</v>
      </c>
      <c r="C40" s="63" t="s">
        <v>81</v>
      </c>
      <c r="D40" s="63" t="s">
        <v>13</v>
      </c>
      <c r="E40" s="57">
        <v>28571.09</v>
      </c>
      <c r="F40" s="35"/>
      <c r="G40" s="64">
        <v>12.35</v>
      </c>
      <c r="H40" s="43">
        <f t="shared" si="1"/>
        <v>352852.96149999998</v>
      </c>
      <c r="I40" s="58" t="s">
        <v>147</v>
      </c>
    </row>
    <row r="41" spans="2:9" x14ac:dyDescent="0.3">
      <c r="B41" s="62" t="s">
        <v>82</v>
      </c>
      <c r="C41" s="63" t="s">
        <v>83</v>
      </c>
      <c r="D41" s="63" t="s">
        <v>13</v>
      </c>
      <c r="E41" s="57">
        <v>75740.14</v>
      </c>
      <c r="F41" s="35"/>
      <c r="G41" s="64">
        <v>3.02</v>
      </c>
      <c r="H41" s="43">
        <f t="shared" si="1"/>
        <v>228735.22279999999</v>
      </c>
      <c r="I41" s="58" t="s">
        <v>147</v>
      </c>
    </row>
    <row r="42" spans="2:9" ht="69" x14ac:dyDescent="0.3">
      <c r="B42" s="62" t="s">
        <v>84</v>
      </c>
      <c r="C42" s="63" t="s">
        <v>85</v>
      </c>
      <c r="D42" s="63" t="s">
        <v>12</v>
      </c>
      <c r="E42" s="57">
        <v>18162.650000000001</v>
      </c>
      <c r="F42" s="35"/>
      <c r="G42" s="64">
        <v>18.170000000000002</v>
      </c>
      <c r="H42" s="43">
        <f t="shared" si="1"/>
        <v>330015.35050000006</v>
      </c>
      <c r="I42" s="58" t="s">
        <v>136</v>
      </c>
    </row>
    <row r="43" spans="2:9" x14ac:dyDescent="0.3">
      <c r="B43" s="62" t="s">
        <v>86</v>
      </c>
      <c r="C43" s="63" t="s">
        <v>87</v>
      </c>
      <c r="D43" s="63" t="s">
        <v>12</v>
      </c>
      <c r="E43" s="57">
        <v>18162.650000000001</v>
      </c>
      <c r="F43" s="35"/>
      <c r="G43" s="64">
        <v>22.55</v>
      </c>
      <c r="H43" s="43">
        <f t="shared" si="1"/>
        <v>409567.75750000007</v>
      </c>
      <c r="I43" s="56" t="s">
        <v>151</v>
      </c>
    </row>
    <row r="44" spans="2:9" x14ac:dyDescent="0.3">
      <c r="B44" s="62" t="s">
        <v>88</v>
      </c>
      <c r="C44" s="63" t="s">
        <v>89</v>
      </c>
      <c r="D44" s="63" t="s">
        <v>13</v>
      </c>
      <c r="E44" s="57">
        <v>18162.650000000001</v>
      </c>
      <c r="F44" s="35"/>
      <c r="G44" s="64">
        <v>9.69</v>
      </c>
      <c r="H44" s="43">
        <f t="shared" si="1"/>
        <v>175996.0785</v>
      </c>
      <c r="I44" s="66" t="s">
        <v>147</v>
      </c>
    </row>
    <row r="45" spans="2:9" x14ac:dyDescent="0.3">
      <c r="B45" s="62" t="s">
        <v>90</v>
      </c>
      <c r="C45" s="63" t="s">
        <v>91</v>
      </c>
      <c r="D45" s="63" t="s">
        <v>13</v>
      </c>
      <c r="E45" s="57">
        <v>118950.12</v>
      </c>
      <c r="F45" s="35"/>
      <c r="G45" s="64">
        <v>2.71</v>
      </c>
      <c r="H45" s="43">
        <f t="shared" si="1"/>
        <v>322354.82519999996</v>
      </c>
      <c r="I45" s="58" t="s">
        <v>147</v>
      </c>
    </row>
    <row r="46" spans="2:9" ht="96.6" x14ac:dyDescent="0.3">
      <c r="B46" s="62" t="s">
        <v>92</v>
      </c>
      <c r="C46" s="63" t="s">
        <v>93</v>
      </c>
      <c r="D46" s="63" t="s">
        <v>12</v>
      </c>
      <c r="E46" s="57">
        <v>15746.37</v>
      </c>
      <c r="F46" s="35"/>
      <c r="G46" s="64">
        <v>155.31</v>
      </c>
      <c r="H46" s="43">
        <f t="shared" si="1"/>
        <v>2445568.7247000001</v>
      </c>
      <c r="I46" s="58" t="s">
        <v>167</v>
      </c>
    </row>
    <row r="47" spans="2:9" x14ac:dyDescent="0.3">
      <c r="B47" s="62"/>
      <c r="C47" s="63" t="s">
        <v>94</v>
      </c>
      <c r="D47" s="63" t="s">
        <v>12</v>
      </c>
      <c r="E47" s="57">
        <v>53662.5</v>
      </c>
      <c r="F47" s="35"/>
      <c r="G47" s="64">
        <v>9.73</v>
      </c>
      <c r="H47" s="43">
        <f t="shared" si="1"/>
        <v>522136.125</v>
      </c>
      <c r="I47" s="58" t="s">
        <v>137</v>
      </c>
    </row>
    <row r="48" spans="2:9" x14ac:dyDescent="0.3">
      <c r="B48" s="46">
        <v>5</v>
      </c>
      <c r="C48" s="47" t="s">
        <v>96</v>
      </c>
      <c r="D48" s="50"/>
      <c r="E48" s="48"/>
      <c r="F48" s="35"/>
      <c r="G48" s="36"/>
      <c r="H48" s="37">
        <f>+H49</f>
        <v>11781770.040000001</v>
      </c>
      <c r="I48" s="56"/>
    </row>
    <row r="49" spans="2:9" x14ac:dyDescent="0.3">
      <c r="B49" s="51">
        <v>5.0999999999999996</v>
      </c>
      <c r="C49" s="52" t="s">
        <v>28</v>
      </c>
      <c r="D49" s="52"/>
      <c r="E49" s="53"/>
      <c r="F49" s="35"/>
      <c r="G49" s="54"/>
      <c r="H49" s="55">
        <f>SUM(H50:H55)</f>
        <v>11781770.040000001</v>
      </c>
      <c r="I49" s="56"/>
    </row>
    <row r="50" spans="2:9" ht="27.6" x14ac:dyDescent="0.3">
      <c r="B50" s="49" t="s">
        <v>97</v>
      </c>
      <c r="C50" s="40" t="s">
        <v>98</v>
      </c>
      <c r="D50" s="40" t="s">
        <v>42</v>
      </c>
      <c r="E50" s="41">
        <v>60240</v>
      </c>
      <c r="F50" s="35"/>
      <c r="G50" s="42">
        <v>24.35</v>
      </c>
      <c r="H50" s="43">
        <f t="shared" ref="H50:H55" si="2">G50*E50</f>
        <v>1466844</v>
      </c>
      <c r="I50" s="58" t="s">
        <v>138</v>
      </c>
    </row>
    <row r="51" spans="2:9" ht="27.6" x14ac:dyDescent="0.3">
      <c r="B51" s="49" t="s">
        <v>99</v>
      </c>
      <c r="C51" s="40" t="s">
        <v>100</v>
      </c>
      <c r="D51" s="40" t="s">
        <v>12</v>
      </c>
      <c r="E51" s="41">
        <v>35887.5</v>
      </c>
      <c r="F51" s="35"/>
      <c r="G51" s="42">
        <v>24.35</v>
      </c>
      <c r="H51" s="43">
        <f t="shared" si="2"/>
        <v>873860.625</v>
      </c>
      <c r="I51" s="58" t="s">
        <v>138</v>
      </c>
    </row>
    <row r="52" spans="2:9" ht="27.6" x14ac:dyDescent="0.3">
      <c r="B52" s="49" t="s">
        <v>101</v>
      </c>
      <c r="C52" s="40" t="s">
        <v>102</v>
      </c>
      <c r="D52" s="40" t="s">
        <v>12</v>
      </c>
      <c r="E52" s="41">
        <v>14152.5</v>
      </c>
      <c r="F52" s="35"/>
      <c r="G52" s="42">
        <v>24.35</v>
      </c>
      <c r="H52" s="43">
        <f t="shared" si="2"/>
        <v>344613.375</v>
      </c>
      <c r="I52" s="58" t="s">
        <v>138</v>
      </c>
    </row>
    <row r="53" spans="2:9" ht="27.6" x14ac:dyDescent="0.3">
      <c r="B53" s="49" t="s">
        <v>103</v>
      </c>
      <c r="C53" s="40" t="s">
        <v>104</v>
      </c>
      <c r="D53" s="40" t="s">
        <v>12</v>
      </c>
      <c r="E53" s="41">
        <v>102567.02</v>
      </c>
      <c r="F53" s="35"/>
      <c r="G53" s="42">
        <v>40.56</v>
      </c>
      <c r="H53" s="43">
        <f t="shared" si="2"/>
        <v>4160118.3312000004</v>
      </c>
      <c r="I53" s="58" t="s">
        <v>138</v>
      </c>
    </row>
    <row r="54" spans="2:9" ht="27.6" x14ac:dyDescent="0.3">
      <c r="B54" s="49" t="s">
        <v>105</v>
      </c>
      <c r="C54" s="40" t="s">
        <v>106</v>
      </c>
      <c r="D54" s="40" t="s">
        <v>12</v>
      </c>
      <c r="E54" s="41">
        <v>88061.89</v>
      </c>
      <c r="F54" s="35"/>
      <c r="G54" s="42">
        <v>40.56</v>
      </c>
      <c r="H54" s="43">
        <f t="shared" si="2"/>
        <v>3571790.2584000002</v>
      </c>
      <c r="I54" s="58" t="s">
        <v>138</v>
      </c>
    </row>
    <row r="55" spans="2:9" ht="27.6" x14ac:dyDescent="0.3">
      <c r="B55" s="49" t="s">
        <v>107</v>
      </c>
      <c r="C55" s="40" t="s">
        <v>108</v>
      </c>
      <c r="D55" s="40" t="s">
        <v>12</v>
      </c>
      <c r="E55" s="41">
        <v>33642.589999999997</v>
      </c>
      <c r="F55" s="35"/>
      <c r="G55" s="42">
        <v>40.56</v>
      </c>
      <c r="H55" s="43">
        <f t="shared" si="2"/>
        <v>1364543.4504</v>
      </c>
      <c r="I55" s="58" t="s">
        <v>138</v>
      </c>
    </row>
    <row r="56" spans="2:9" x14ac:dyDescent="0.3">
      <c r="B56" s="46">
        <v>6</v>
      </c>
      <c r="C56" s="47" t="s">
        <v>109</v>
      </c>
      <c r="D56" s="47"/>
      <c r="E56" s="48"/>
      <c r="F56" s="35"/>
      <c r="G56" s="36"/>
      <c r="H56" s="37">
        <f>SUM(H57:H58)</f>
        <v>8470402.7579999994</v>
      </c>
      <c r="I56" s="56"/>
    </row>
    <row r="57" spans="2:9" ht="27.6" x14ac:dyDescent="0.3">
      <c r="B57" s="49">
        <v>6.1</v>
      </c>
      <c r="C57" s="60" t="s">
        <v>110</v>
      </c>
      <c r="D57" s="40" t="s">
        <v>13</v>
      </c>
      <c r="E57" s="41">
        <v>334551.5</v>
      </c>
      <c r="F57" s="35"/>
      <c r="G57" s="42">
        <v>19.309999999999999</v>
      </c>
      <c r="H57" s="43">
        <f>G57*E57</f>
        <v>6460189.4649999999</v>
      </c>
      <c r="I57" s="45" t="s">
        <v>152</v>
      </c>
    </row>
    <row r="58" spans="2:9" x14ac:dyDescent="0.3">
      <c r="B58" s="49">
        <v>6.2</v>
      </c>
      <c r="C58" s="40" t="s">
        <v>111</v>
      </c>
      <c r="D58" s="40" t="s">
        <v>13</v>
      </c>
      <c r="E58" s="41">
        <v>830666.65</v>
      </c>
      <c r="F58" s="35"/>
      <c r="G58" s="42">
        <v>2.42</v>
      </c>
      <c r="H58" s="43">
        <f>G58*E58</f>
        <v>2010213.2930000001</v>
      </c>
      <c r="I58" s="45" t="s">
        <v>147</v>
      </c>
    </row>
    <row r="59" spans="2:9" x14ac:dyDescent="0.3">
      <c r="B59" s="46">
        <v>7</v>
      </c>
      <c r="C59" s="47" t="s">
        <v>112</v>
      </c>
      <c r="D59" s="50"/>
      <c r="E59" s="48"/>
      <c r="F59" s="35"/>
      <c r="G59" s="36"/>
      <c r="H59" s="37">
        <f>SUM(H60:H67)</f>
        <v>1463089.29</v>
      </c>
      <c r="I59" s="56"/>
    </row>
    <row r="60" spans="2:9" x14ac:dyDescent="0.3">
      <c r="B60" s="49">
        <v>7.1</v>
      </c>
      <c r="C60" s="40" t="s">
        <v>113</v>
      </c>
      <c r="D60" s="40" t="s">
        <v>12</v>
      </c>
      <c r="E60" s="41">
        <v>6285</v>
      </c>
      <c r="F60" s="35"/>
      <c r="G60" s="42">
        <v>24.35</v>
      </c>
      <c r="H60" s="43">
        <f t="shared" ref="H60:H67" si="3">G60*E60</f>
        <v>153039.75</v>
      </c>
      <c r="I60" s="45" t="s">
        <v>139</v>
      </c>
    </row>
    <row r="61" spans="2:9" x14ac:dyDescent="0.3">
      <c r="B61" s="49">
        <v>7.2</v>
      </c>
      <c r="C61" s="40" t="s">
        <v>114</v>
      </c>
      <c r="D61" s="40" t="s">
        <v>12</v>
      </c>
      <c r="E61" s="41">
        <v>1257</v>
      </c>
      <c r="F61" s="35"/>
      <c r="G61" s="42">
        <v>40.56</v>
      </c>
      <c r="H61" s="43">
        <f t="shared" si="3"/>
        <v>50983.920000000006</v>
      </c>
      <c r="I61" s="56" t="s">
        <v>140</v>
      </c>
    </row>
    <row r="62" spans="2:9" x14ac:dyDescent="0.3">
      <c r="B62" s="49">
        <v>7.3</v>
      </c>
      <c r="C62" s="40" t="s">
        <v>115</v>
      </c>
      <c r="D62" s="40" t="s">
        <v>12</v>
      </c>
      <c r="E62" s="41">
        <v>16440</v>
      </c>
      <c r="F62" s="35"/>
      <c r="G62" s="42">
        <v>22.55</v>
      </c>
      <c r="H62" s="43">
        <f t="shared" si="3"/>
        <v>370722</v>
      </c>
      <c r="I62" s="56" t="s">
        <v>153</v>
      </c>
    </row>
    <row r="63" spans="2:9" ht="27.6" x14ac:dyDescent="0.3">
      <c r="B63" s="49">
        <v>7.4</v>
      </c>
      <c r="C63" s="40" t="s">
        <v>116</v>
      </c>
      <c r="D63" s="40" t="s">
        <v>12</v>
      </c>
      <c r="E63" s="41">
        <v>4932</v>
      </c>
      <c r="F63" s="35"/>
      <c r="G63" s="42">
        <v>4.3600000000000003</v>
      </c>
      <c r="H63" s="43">
        <f t="shared" si="3"/>
        <v>21503.52</v>
      </c>
      <c r="I63" s="45" t="s">
        <v>154</v>
      </c>
    </row>
    <row r="64" spans="2:9" ht="27.6" x14ac:dyDescent="0.3">
      <c r="B64" s="49">
        <v>7.5</v>
      </c>
      <c r="C64" s="40" t="s">
        <v>117</v>
      </c>
      <c r="D64" s="40" t="s">
        <v>12</v>
      </c>
      <c r="E64" s="41">
        <v>2055</v>
      </c>
      <c r="F64" s="35"/>
      <c r="G64" s="42">
        <v>64.849999999999994</v>
      </c>
      <c r="H64" s="43">
        <f t="shared" si="3"/>
        <v>133266.75</v>
      </c>
      <c r="I64" s="45" t="s">
        <v>141</v>
      </c>
    </row>
    <row r="65" spans="2:9" ht="27.6" x14ac:dyDescent="0.3">
      <c r="B65" s="49">
        <v>7.6</v>
      </c>
      <c r="C65" s="40" t="s">
        <v>118</v>
      </c>
      <c r="D65" s="40" t="s">
        <v>12</v>
      </c>
      <c r="E65" s="41">
        <v>2055</v>
      </c>
      <c r="F65" s="35"/>
      <c r="G65" s="42">
        <v>348.27</v>
      </c>
      <c r="H65" s="43">
        <f t="shared" si="3"/>
        <v>715694.85</v>
      </c>
      <c r="I65" s="45" t="s">
        <v>155</v>
      </c>
    </row>
    <row r="66" spans="2:9" ht="27.6" x14ac:dyDescent="0.3">
      <c r="B66" s="49">
        <v>7.7</v>
      </c>
      <c r="C66" s="40" t="s">
        <v>119</v>
      </c>
      <c r="D66" s="40" t="s">
        <v>12</v>
      </c>
      <c r="E66" s="41">
        <v>1027.5</v>
      </c>
      <c r="F66" s="35"/>
      <c r="G66" s="42">
        <v>11</v>
      </c>
      <c r="H66" s="43">
        <f t="shared" si="3"/>
        <v>11302.5</v>
      </c>
      <c r="I66" s="45" t="s">
        <v>156</v>
      </c>
    </row>
    <row r="67" spans="2:9" x14ac:dyDescent="0.3">
      <c r="B67" s="49">
        <v>7.8</v>
      </c>
      <c r="C67" s="40" t="s">
        <v>120</v>
      </c>
      <c r="D67" s="40" t="s">
        <v>12</v>
      </c>
      <c r="E67" s="41">
        <v>2055</v>
      </c>
      <c r="F67" s="35"/>
      <c r="G67" s="42">
        <v>3.2</v>
      </c>
      <c r="H67" s="43">
        <f t="shared" si="3"/>
        <v>6576</v>
      </c>
      <c r="I67" s="56" t="s">
        <v>147</v>
      </c>
    </row>
    <row r="68" spans="2:9" x14ac:dyDescent="0.3">
      <c r="B68" s="46">
        <v>8</v>
      </c>
      <c r="C68" s="47" t="s">
        <v>121</v>
      </c>
      <c r="D68" s="47"/>
      <c r="E68" s="48"/>
      <c r="F68" s="35"/>
      <c r="G68" s="36"/>
      <c r="H68" s="37">
        <f>SUM(H69:H73)</f>
        <v>3308334.6</v>
      </c>
      <c r="I68" s="56"/>
    </row>
    <row r="69" spans="2:9" ht="27.6" x14ac:dyDescent="0.3">
      <c r="B69" s="49">
        <v>8.1</v>
      </c>
      <c r="C69" s="40" t="s">
        <v>122</v>
      </c>
      <c r="D69" s="40" t="s">
        <v>123</v>
      </c>
      <c r="E69" s="41">
        <v>7</v>
      </c>
      <c r="F69" s="35"/>
      <c r="G69" s="42">
        <v>39688.200000000004</v>
      </c>
      <c r="H69" s="43">
        <f>G69*E69</f>
        <v>277817.40000000002</v>
      </c>
      <c r="I69" s="45" t="s">
        <v>157</v>
      </c>
    </row>
    <row r="70" spans="2:9" ht="41.4" x14ac:dyDescent="0.3">
      <c r="B70" s="49">
        <v>8.1999999999999993</v>
      </c>
      <c r="C70" s="40" t="s">
        <v>124</v>
      </c>
      <c r="D70" s="40" t="s">
        <v>123</v>
      </c>
      <c r="E70" s="41">
        <v>18</v>
      </c>
      <c r="F70" s="35"/>
      <c r="G70" s="42">
        <v>33284.400000000001</v>
      </c>
      <c r="H70" s="43">
        <f>G70*E70</f>
        <v>599119.20000000007</v>
      </c>
      <c r="I70" s="45" t="s">
        <v>158</v>
      </c>
    </row>
    <row r="71" spans="2:9" ht="27.6" x14ac:dyDescent="0.3">
      <c r="B71" s="49">
        <v>8.3000000000000007</v>
      </c>
      <c r="C71" s="40" t="s">
        <v>125</v>
      </c>
      <c r="D71" s="40" t="s">
        <v>123</v>
      </c>
      <c r="E71" s="41">
        <v>40</v>
      </c>
      <c r="F71" s="35"/>
      <c r="G71" s="42">
        <v>53984.950000000004</v>
      </c>
      <c r="H71" s="43">
        <f>G71*E71</f>
        <v>2159398</v>
      </c>
      <c r="I71" s="45" t="s">
        <v>159</v>
      </c>
    </row>
    <row r="72" spans="2:9" x14ac:dyDescent="0.3">
      <c r="B72" s="49">
        <v>8.4</v>
      </c>
      <c r="C72" s="40" t="s">
        <v>126</v>
      </c>
      <c r="D72" s="40" t="s">
        <v>123</v>
      </c>
      <c r="E72" s="41">
        <v>6</v>
      </c>
      <c r="F72" s="35"/>
      <c r="G72" s="42">
        <v>12000</v>
      </c>
      <c r="H72" s="43">
        <f>G72*E72</f>
        <v>72000</v>
      </c>
      <c r="I72" s="45" t="s">
        <v>160</v>
      </c>
    </row>
    <row r="73" spans="2:9" x14ac:dyDescent="0.3">
      <c r="B73" s="49">
        <v>8.5</v>
      </c>
      <c r="C73" s="40" t="s">
        <v>127</v>
      </c>
      <c r="D73" s="40" t="s">
        <v>123</v>
      </c>
      <c r="E73" s="41">
        <v>25</v>
      </c>
      <c r="F73" s="35"/>
      <c r="G73" s="42">
        <v>8000</v>
      </c>
      <c r="H73" s="43">
        <f>G73*E73</f>
        <v>200000</v>
      </c>
      <c r="I73" s="45" t="s">
        <v>160</v>
      </c>
    </row>
    <row r="74" spans="2:9" x14ac:dyDescent="0.3">
      <c r="B74" s="67">
        <v>9</v>
      </c>
      <c r="C74" s="47" t="s">
        <v>7</v>
      </c>
      <c r="D74" s="50"/>
      <c r="E74" s="48"/>
      <c r="F74" s="35"/>
      <c r="G74" s="36"/>
      <c r="H74" s="37">
        <f>+H75</f>
        <v>1494760</v>
      </c>
      <c r="I74" s="56"/>
    </row>
    <row r="75" spans="2:9" ht="124.8" thickBot="1" x14ac:dyDescent="0.35">
      <c r="B75" s="68">
        <v>9.1</v>
      </c>
      <c r="C75" s="69" t="s">
        <v>128</v>
      </c>
      <c r="D75" s="70" t="s">
        <v>15</v>
      </c>
      <c r="E75" s="71">
        <v>10</v>
      </c>
      <c r="F75" s="35"/>
      <c r="G75" s="42">
        <v>149476</v>
      </c>
      <c r="H75" s="43">
        <f>G75*E75</f>
        <v>1494760</v>
      </c>
      <c r="I75" s="45" t="s">
        <v>168</v>
      </c>
    </row>
    <row r="76" spans="2:9" ht="14.4" thickBot="1" x14ac:dyDescent="0.35">
      <c r="B76" s="9"/>
      <c r="C76" s="72" t="s">
        <v>16</v>
      </c>
      <c r="D76" s="73"/>
      <c r="E76" s="73"/>
      <c r="F76" s="10"/>
      <c r="G76" s="74"/>
      <c r="H76" s="20">
        <f>+H6+H9+H11+H19+H48+H56+H59+H68+H74</f>
        <v>85362328.449916601</v>
      </c>
      <c r="I76" s="75"/>
    </row>
    <row r="77" spans="2:9" x14ac:dyDescent="0.3">
      <c r="B77" s="12"/>
      <c r="C77" s="76" t="s">
        <v>17</v>
      </c>
      <c r="D77" s="5"/>
      <c r="E77" s="13"/>
      <c r="F77" s="10"/>
      <c r="G77" s="77"/>
      <c r="H77" s="77">
        <v>21930858.940393724</v>
      </c>
      <c r="I77" s="89" t="s">
        <v>169</v>
      </c>
    </row>
    <row r="78" spans="2:9" ht="409.2" customHeight="1" x14ac:dyDescent="0.3">
      <c r="B78" s="14"/>
      <c r="C78" s="78"/>
      <c r="D78" s="8"/>
      <c r="E78" s="15"/>
      <c r="F78" s="10"/>
      <c r="G78" s="77"/>
      <c r="H78" s="77"/>
      <c r="I78" s="89"/>
    </row>
    <row r="79" spans="2:9" ht="69" customHeight="1" thickBot="1" x14ac:dyDescent="0.35">
      <c r="B79" s="16"/>
      <c r="C79" s="79" t="s">
        <v>18</v>
      </c>
      <c r="D79" s="6"/>
      <c r="E79" s="17"/>
      <c r="F79" s="10"/>
      <c r="G79" s="80">
        <v>0.1</v>
      </c>
      <c r="H79" s="81">
        <f>+G79*H76</f>
        <v>8536232.8449916597</v>
      </c>
    </row>
    <row r="80" spans="2:9" ht="18.600000000000001" customHeight="1" thickBot="1" x14ac:dyDescent="0.35">
      <c r="B80" s="9"/>
      <c r="C80" s="72" t="s">
        <v>19</v>
      </c>
      <c r="D80" s="73"/>
      <c r="E80" s="73"/>
      <c r="F80" s="10"/>
      <c r="G80" s="82"/>
      <c r="H80" s="11">
        <f>+H76+H77+H79</f>
        <v>115829420.23530197</v>
      </c>
    </row>
    <row r="81" spans="2:4" x14ac:dyDescent="0.3">
      <c r="B81" s="83"/>
      <c r="C81" s="84"/>
      <c r="D81" s="85"/>
    </row>
  </sheetData>
  <mergeCells count="2">
    <mergeCell ref="G4:H4"/>
    <mergeCell ref="I77:I78"/>
  </mergeCells>
  <pageMargins left="0.11811023622047245" right="0.11811023622047245" top="0.35433070866141736" bottom="0.35433070866141736" header="0.31496062992125984" footer="0.31496062992125984"/>
  <pageSetup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Casma</vt:lpstr>
      <vt:lpstr>Casma!Área_de_impresión</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Rberrospi</cp:lastModifiedBy>
  <cp:lastPrinted>2022-06-06T19:53:14Z</cp:lastPrinted>
  <dcterms:created xsi:type="dcterms:W3CDTF">2022-03-08T13:23:50Z</dcterms:created>
  <dcterms:modified xsi:type="dcterms:W3CDTF">2022-06-06T20:58:44Z</dcterms:modified>
</cp:coreProperties>
</file>