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NDERBILL\AMPLIACION CUENCA CAÑETE\"/>
    </mc:Choice>
  </mc:AlternateContent>
  <xr:revisionPtr revIDLastSave="0" documentId="13_ncr:1_{995464B0-AE24-4DEB-8E88-0A47DDAA417A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8" l="1"/>
  <c r="F26" i="28"/>
  <c r="F36" i="24"/>
  <c r="F34" i="28"/>
  <c r="F43" i="28"/>
  <c r="F14" i="28"/>
  <c r="F17" i="28"/>
  <c r="F16" i="28"/>
  <c r="F24" i="28"/>
  <c r="F25" i="28"/>
  <c r="F21" i="28"/>
  <c r="F20" i="28"/>
  <c r="F33" i="28"/>
  <c r="F42" i="28"/>
  <c r="F37" i="28"/>
  <c r="F10" i="28"/>
  <c r="F13" i="28"/>
  <c r="F12" i="28"/>
  <c r="G56" i="27"/>
  <c r="G57" i="27"/>
  <c r="G58" i="27"/>
  <c r="G59" i="27"/>
  <c r="G60" i="27"/>
  <c r="G61" i="27"/>
  <c r="G62" i="27"/>
  <c r="G63" i="27"/>
  <c r="G55" i="27"/>
  <c r="G48" i="27"/>
  <c r="G49" i="27"/>
  <c r="G50" i="27"/>
  <c r="G51" i="27"/>
  <c r="G52" i="27"/>
  <c r="G53" i="27"/>
  <c r="G47" i="27"/>
  <c r="G45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30" i="27"/>
  <c r="G24" i="27"/>
  <c r="G25" i="27"/>
  <c r="G26" i="27"/>
  <c r="G27" i="27"/>
  <c r="G28" i="27"/>
  <c r="G23" i="27"/>
  <c r="G20" i="27"/>
  <c r="G21" i="27"/>
  <c r="G19" i="27"/>
  <c r="F44" i="28" l="1"/>
  <c r="F35" i="24" s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<sst xmlns="http://schemas.openxmlformats.org/spreadsheetml/2006/main" count="563" uniqueCount="338">
  <si>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</si>
  <si>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</si>
  <si>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</si>
  <si>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</si>
  <si>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</si>
  <si>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</si>
  <si>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</si>
  <si>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</si>
  <si>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</si>
  <si>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</si>
  <si>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</si>
  <si>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</si>
  <si>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</si>
  <si>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</si>
  <si>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</si>
  <si>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</si>
  <si>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</si>
  <si>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</si>
  <si>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</si>
  <si>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</si>
  <si>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</si>
  <si>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</si>
  <si>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</si>
  <si>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</si>
  <si>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</si>
  <si>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</si>
  <si>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</si>
  <si>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</si>
  <si>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</si>
  <si>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</si>
  <si>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</si>
  <si>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</si>
  <si>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</si>
  <si>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</si>
  <si>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</si>
  <si>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</si>
  <si>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</si>
  <si>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</si>
  <si>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</si>
  <si>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</si>
  <si>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</si>
  <si>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</si>
  <si>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</si>
  <si>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</si>
  <si>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</si>
  <si>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</si>
  <si>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</si>
  <si>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</si>
  <si>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</si>
  <si>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</si>
  <si>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</si>
  <si>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</si>
  <si>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</si>
  <si>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</si>
  <si>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</si>
  <si>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</si>
  <si>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</si>
  <si>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</si>
  <si>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</si>
  <si>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</si>
  <si>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</si>
  <si>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</si>
  <si>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</si>
  <si>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</si>
  <si>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</si>
  <si>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</si>
  <si>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</si>
  <si>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</si>
  <si>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</si>
  <si>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</si>
  <si>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</si>
  <si>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</si>
  <si>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</si>
  <si>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</si>
  <si>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</si>
  <si>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</si>
  <si>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</si>
  <si>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</si>
  <si>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</si>
  <si>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</si>
  <si>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</si>
  <si>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</si>
  <si>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</si>
  <si>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</si>
  <si>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</si>
  <si>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</si>
  <si>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</si>
  <si>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</si>
  <si>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</si>
  <si>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</si>
  <si>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</si>
  <si>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</si>
  <si>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</si>
  <si>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</si>
  <si>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</si>
  <si>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</si>
  <si>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</si>
  <si>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</si>
  <si>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</si>
  <si>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</si>
  <si>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</si>
  <si>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</si>
  <si>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</si>
  <si>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</si>
  <si>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</si>
  <si>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</si>
  <si>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</si>
  <si>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</si>
  <si>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</si>
  <si>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</si>
  <si>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</si>
  <si>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</si>
  <si>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</si>
  <si>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</si>
  <si>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</si>
  <si>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</si>
  <si>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</si>
  <si>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</si>
  <si>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</si>
  <si>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</si>
  <si>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</si>
  <si>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</si>
  <si>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</si>
  <si>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</si>
  <si>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</si>
  <si>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</si>
  <si>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</si>
  <si>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</si>
  <si>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</si>
  <si>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</si>
  <si>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</si>
  <si>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</si>
  <si>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</si>
  <si>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</si>
  <si>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</si>
  <si>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</si>
  <si>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</si>
  <si>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</si>
  <si>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</si>
  <si>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</si>
  <si>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</si>
  <si>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</si>
  <si>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</si>
  <si>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</si>
  <si>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</si>
  <si>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</si>
  <si>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</si>
  <si>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</si>
  <si>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</si>
  <si>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</si>
  <si>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</si>
  <si>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</si>
  <si>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</si>
  <si>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</si>
  <si>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</si>
  <si>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</si>
  <si>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</si>
  <si>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</si>
  <si>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</si>
  <si>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</si>
  <si>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</si>
  <si>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</si>
  <si>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</si>
  <si>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</si>
  <si>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</si>
  <si>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</si>
  <si>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</si>
  <si>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</si>
  <si>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</si>
  <si>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</si>
  <si>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</si>
  <si>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</si>
  <si>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</si>
  <si>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</si>
  <si>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</si>
  <si>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</si>
  <si>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</si>
  <si>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</si>
  <si>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</si>
  <si>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</si>
  <si>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</si>
  <si>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</si>
  <si>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</si>
  <si>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</si>
  <si>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</si>
  <si>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</si>
  <si>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</si>
  <si>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</si>
  <si>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</si>
  <si>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</si>
  <si>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</si>
  <si>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</si>
  <si>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</si>
  <si>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</si>
  <si>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</si>
  <si>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</si>
  <si>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</si>
  <si>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</si>
  <si>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</si>
  <si>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</si>
  <si>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</si>
  <si>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</si>
  <si>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</si>
  <si>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</si>
  <si>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</si>
  <si>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</si>
  <si>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</si>
  <si>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</si>
  <si>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</si>
  <si>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</si>
  <si>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</si>
  <si>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</si>
  <si>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</si>
  <si>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</si>
  <si>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</si>
  <si>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</si>
  <si>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</si>
  <si>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</si>
  <si>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</si>
  <si>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</si>
  <si>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</si>
  <si>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</si>
  <si>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</si>
  <si>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</si>
  <si>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</si>
  <si>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</si>
  <si>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</si>
  <si>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</si>
  <si>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</si>
  <si>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</si>
  <si>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</si>
  <si>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</si>
  <si>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</si>
  <si>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</si>
  <si>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</si>
  <si>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</si>
  <si>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</si>
  <si>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</si>
  <si>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</si>
  <si>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</si>
  <si>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</si>
  <si>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</si>
  <si>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</si>
  <si>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</si>
  <si>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</si>
  <si>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</si>
  <si>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</si>
  <si>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</si>
  <si>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</si>
  <si>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</si>
  <si>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</si>
  <si>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</si>
  <si>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</si>
  <si>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</si>
  <si>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</si>
  <si>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</si>
  <si>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</si>
  <si>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</si>
  <si>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</si>
  <si>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</si>
  <si>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</si>
  <si>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</si>
  <si>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</si>
  <si>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</si>
  <si>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</si>
  <si>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</si>
  <si>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</si>
  <si>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</si>
  <si>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</si>
  <si>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</si>
  <si>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</si>
  <si>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</si>
  <si>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</si>
  <si>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</si>
  <si>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</si>
  <si>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</si>
  <si>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</si>
  <si>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</si>
  <si>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</si>
  <si>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</si>
  <si>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</si>
  <si>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</si>
  <si>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</si>
  <si>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</si>
  <si>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</si>
  <si>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</si>
  <si>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</si>
  <si>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</si>
  <si>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</si>
  <si>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</si>
  <si>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</si>
  <si>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</si>
  <si>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</si>
  <si>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</si>
  <si>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</si>
  <si>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</si>
  <si>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</si>
  <si>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</si>
  <si>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</si>
  <si>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</si>
  <si>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</si>
  <si>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</si>
  <si>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</si>
  <si>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</si>
  <si>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</si>
  <si>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</si>
  <si>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</si>
  <si>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</si>
  <si>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</si>
  <si>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</si>
  <si>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</si>
  <si>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</si>
  <si>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</si>
  <si>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</si>
  <si>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</si>
  <si>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</si>
  <si>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</si>
  <si>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</si>
  <si>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</si>
  <si>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</si>
  <si>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INKA DRILLING PERU SAC</t>
  </si>
  <si>
    <t>30 DE SETIEMBRE DE 2024</t>
  </si>
  <si>
    <t>Gastos Legales</t>
  </si>
  <si>
    <t>Carta Fianza de Fiel Cumplimiento (10%)</t>
  </si>
  <si>
    <t>Perforista</t>
  </si>
  <si>
    <t>Ayudante</t>
  </si>
  <si>
    <t>Personal Profesional y Tecnico</t>
  </si>
  <si>
    <t>Cisterna de Agua</t>
  </si>
  <si>
    <t xml:space="preserve">Movilizacion y desmovilizacion de personal </t>
  </si>
  <si>
    <t>Gerente de Proyecto</t>
  </si>
  <si>
    <t>Ingeniero Residente</t>
  </si>
  <si>
    <t>Ingeniero de Seguridad</t>
  </si>
  <si>
    <t>Ingeniero Prevencionista</t>
  </si>
  <si>
    <t>Supervisor General</t>
  </si>
  <si>
    <t>Conductor</t>
  </si>
  <si>
    <t>EPPS</t>
  </si>
  <si>
    <t>Informe Final</t>
  </si>
  <si>
    <t>Movilizacion y desmovilizacion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</si>
</sst>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18" zoomScale="85" zoomScaleNormal="115" zoomScaleSheetLayoutView="85" workbookViewId="0">
      <selection activeCell="F35" sqref="F35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35"/>
      <c r="C2" s="142" t="s">
        <v>239</v>
      </c>
      <c r="D2" s="143"/>
      <c r="E2" s="144"/>
      <c r="F2" s="136" t="s">
        <v>251</v>
      </c>
      <c r="G2" s="13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35"/>
      <c r="C3" s="145"/>
      <c r="D3" s="146"/>
      <c r="E3" s="147"/>
      <c r="F3" s="138" t="s">
        <v>237</v>
      </c>
      <c r="G3" s="139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35"/>
      <c r="C4" s="148" t="s">
        <v>252</v>
      </c>
      <c r="D4" s="149"/>
      <c r="E4" s="150"/>
      <c r="F4" s="136" t="s">
        <v>299</v>
      </c>
      <c r="G4" s="13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35"/>
      <c r="C5" s="151"/>
      <c r="D5" s="152"/>
      <c r="E5" s="153"/>
      <c r="F5" s="140" t="s">
        <v>238</v>
      </c>
      <c r="G5" s="141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33"/>
      <c r="C8" s="133"/>
      <c r="D8" s="133"/>
      <c r="E8" s="133"/>
      <c r="F8" s="133"/>
      <c r="G8" s="13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34" t="s">
        <v>247</v>
      </c>
      <c r="C9" s="134"/>
      <c r="D9" s="134"/>
      <c r="E9" s="134"/>
      <c r="F9" s="134"/>
      <c r="G9" s="13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ht="45" customHeight="1" x14ac:dyDescent="0.25">
      <c r="B11" s="52"/>
      <c r="C11" s="6" t="s">
        <v>216</v>
      </c>
      <c r="D11" s="154" t="s">
        <v>253</v>
      </c>
      <c r="E11" s="154"/>
      <c r="F11" s="154"/>
      <c r="G11" s="53"/>
    </row>
    <row r="12" spans="1:17" x14ac:dyDescent="0.25">
      <c r="B12" s="52"/>
      <c r="C12" s="6"/>
      <c r="D12" s="155" t="s">
        <v>254</v>
      </c>
      <c r="E12" s="155"/>
      <c r="F12" s="155"/>
      <c r="G12" s="156"/>
    </row>
    <row r="13" spans="1:17" x14ac:dyDescent="0.25">
      <c r="B13" s="52"/>
      <c r="C13" s="6" t="s">
        <v>244</v>
      </c>
      <c r="D13" s="155" t="s">
        <v>255</v>
      </c>
      <c r="E13" s="155"/>
      <c r="F13" s="155"/>
      <c r="G13" s="156"/>
    </row>
    <row r="14" spans="1:17" ht="39.75" customHeight="1" x14ac:dyDescent="0.25">
      <c r="B14" s="52"/>
      <c r="C14" s="6"/>
      <c r="D14" s="154" t="s">
        <v>298</v>
      </c>
      <c r="E14" s="154"/>
      <c r="F14" s="154"/>
      <c r="G14" s="157"/>
    </row>
    <row r="15" spans="1:17" x14ac:dyDescent="0.25">
      <c r="B15" s="52"/>
      <c r="C15" s="64" t="s">
        <v>243</v>
      </c>
      <c r="D15" s="69"/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217</v>
      </c>
      <c r="D17" t="s">
        <v>236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234</v>
      </c>
      <c r="D19" s="27" t="s">
        <v>320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218</v>
      </c>
      <c r="D21" t="s">
        <v>254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219</v>
      </c>
      <c r="D24" s="61">
        <v>110</v>
      </c>
      <c r="E24" t="s">
        <v>235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220</v>
      </c>
      <c r="D27" s="130" t="s">
        <v>321</v>
      </c>
      <c r="E27" s="13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221</v>
      </c>
      <c r="D30" s="131"/>
      <c r="E30" s="13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0" t="s">
        <v>225</v>
      </c>
      <c r="C34" s="6" t="s">
        <v>223</v>
      </c>
      <c r="D34" s="6"/>
      <c r="E34" s="6"/>
      <c r="F34" s="42">
        <v>525175</v>
      </c>
      <c r="G34" s="53"/>
    </row>
    <row r="35" spans="2:7" x14ac:dyDescent="0.25">
      <c r="B35" s="60" t="s">
        <v>226</v>
      </c>
      <c r="C35" t="s">
        <v>224</v>
      </c>
      <c r="E35" s="67"/>
      <c r="F35" s="42">
        <f>+'Gastos generales'!F44</f>
        <v>198632.5</v>
      </c>
      <c r="G35" s="53"/>
    </row>
    <row r="36" spans="2:7" x14ac:dyDescent="0.25">
      <c r="B36" s="60" t="s">
        <v>227</v>
      </c>
      <c r="C36" t="s">
        <v>222</v>
      </c>
      <c r="E36" s="67"/>
      <c r="F36" s="42">
        <f>F34*0.1</f>
        <v>52517.5</v>
      </c>
      <c r="G36" s="53"/>
    </row>
    <row r="37" spans="2:7" x14ac:dyDescent="0.25">
      <c r="B37" s="60" t="s">
        <v>230</v>
      </c>
      <c r="C37" s="6" t="s">
        <v>228</v>
      </c>
      <c r="E37" s="54"/>
      <c r="F37" s="63">
        <f>F34+F35</f>
        <v>723807.5</v>
      </c>
      <c r="G37" s="53"/>
    </row>
    <row r="38" spans="2:7" x14ac:dyDescent="0.25">
      <c r="B38" s="52"/>
      <c r="E38" s="54"/>
      <c r="G38" s="53"/>
    </row>
    <row r="39" spans="2:7" x14ac:dyDescent="0.25">
      <c r="B39" s="60" t="s">
        <v>231</v>
      </c>
      <c r="C39" s="6" t="s">
        <v>229</v>
      </c>
      <c r="E39" s="54">
        <v>0.18</v>
      </c>
      <c r="F39" s="63">
        <f>(F37+F38)*E39</f>
        <v>130285.34999999999</v>
      </c>
      <c r="G39" s="53"/>
    </row>
    <row r="40" spans="2:7" x14ac:dyDescent="0.25">
      <c r="B40" s="52"/>
      <c r="G40" s="53"/>
    </row>
    <row r="41" spans="2:7" x14ac:dyDescent="0.25">
      <c r="B41" s="60" t="s">
        <v>233</v>
      </c>
      <c r="C41" s="6" t="s">
        <v>232</v>
      </c>
      <c r="D41" s="6"/>
      <c r="E41" s="6"/>
      <c r="F41" s="62">
        <f>F37+F38+F39</f>
        <v>854092.85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view="pageBreakPreview" topLeftCell="A14" zoomScale="85" zoomScaleNormal="85" zoomScaleSheetLayoutView="85" zoomScalePageLayoutView="55" workbookViewId="0">
      <selection activeCell="G27" sqref="G27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106.7109375" customWidth="1"/>
    <col min="4" max="4" width="10.28515625" style="17" customWidth="1"/>
    <col min="5" max="5" width="11.7109375" style="119" bestFit="1" customWidth="1"/>
    <col min="6" max="6" width="11.28515625" customWidth="1"/>
  </cols>
  <sheetData>
    <row r="1" spans="1:14" ht="10.15" customHeight="1" x14ac:dyDescent="0.25"/>
    <row r="2" spans="1:14" s="43" customFormat="1" ht="13.15" customHeight="1" x14ac:dyDescent="0.25">
      <c r="B2" s="162"/>
      <c r="C2" s="142" t="s">
        <v>239</v>
      </c>
      <c r="D2" s="143"/>
      <c r="E2" s="144"/>
      <c r="F2" s="165" t="s">
        <v>251</v>
      </c>
      <c r="G2" s="166"/>
      <c r="H2" s="46"/>
      <c r="I2" s="46"/>
      <c r="J2" s="46"/>
      <c r="K2" s="46"/>
      <c r="L2" s="46"/>
      <c r="M2" s="46"/>
      <c r="N2" s="46"/>
    </row>
    <row r="3" spans="1:14" s="43" customFormat="1" ht="13.15" customHeight="1" x14ac:dyDescent="0.25">
      <c r="B3" s="163"/>
      <c r="C3" s="145"/>
      <c r="D3" s="146"/>
      <c r="E3" s="147"/>
      <c r="F3" s="158" t="s">
        <v>237</v>
      </c>
      <c r="G3" s="159"/>
      <c r="H3" s="46"/>
      <c r="I3" s="46"/>
      <c r="J3" s="46"/>
      <c r="K3" s="46"/>
      <c r="L3" s="46"/>
      <c r="M3" s="46"/>
      <c r="N3" s="46"/>
    </row>
    <row r="4" spans="1:14" s="43" customFormat="1" ht="17.649999999999999" customHeight="1" x14ac:dyDescent="0.25">
      <c r="B4" s="163"/>
      <c r="C4" s="148" t="s">
        <v>252</v>
      </c>
      <c r="D4" s="149"/>
      <c r="E4" s="150"/>
      <c r="F4" s="158" t="s">
        <v>299</v>
      </c>
      <c r="G4" s="159"/>
      <c r="H4" s="46"/>
      <c r="I4" s="46"/>
      <c r="J4" s="46"/>
      <c r="K4" s="46"/>
      <c r="L4" s="46"/>
      <c r="M4" s="46"/>
      <c r="N4" s="46"/>
    </row>
    <row r="5" spans="1:14" s="43" customFormat="1" ht="12.4" customHeight="1" x14ac:dyDescent="0.25">
      <c r="B5" s="164"/>
      <c r="C5" s="151"/>
      <c r="D5" s="152"/>
      <c r="E5" s="153"/>
      <c r="F5" s="160" t="s">
        <v>245</v>
      </c>
      <c r="G5" s="161"/>
    </row>
    <row r="6" spans="1:14" s="43" customFormat="1" ht="12.75" x14ac:dyDescent="0.25">
      <c r="B6" s="133"/>
      <c r="C6" s="133"/>
      <c r="D6" s="133"/>
      <c r="E6" s="133"/>
      <c r="F6" s="133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25">
      <c r="B7" s="73" t="s">
        <v>216</v>
      </c>
      <c r="C7" s="65" t="s">
        <v>253</v>
      </c>
      <c r="D7" s="70"/>
      <c r="E7" s="120"/>
      <c r="F7" s="66"/>
      <c r="G7" s="66"/>
    </row>
    <row r="8" spans="1:14" s="43" customFormat="1" x14ac:dyDescent="0.25">
      <c r="B8" s="73" t="s">
        <v>243</v>
      </c>
      <c r="C8" s="65" t="s">
        <v>254</v>
      </c>
      <c r="D8" s="70"/>
      <c r="E8" s="120"/>
      <c r="F8" s="66"/>
      <c r="G8" s="66"/>
    </row>
    <row r="9" spans="1:14" s="43" customFormat="1" x14ac:dyDescent="0.25">
      <c r="B9" t="s">
        <v>240</v>
      </c>
      <c r="C9" s="65" t="s">
        <v>255</v>
      </c>
      <c r="D9" s="71"/>
      <c r="E9" s="120"/>
      <c r="F9" s="66"/>
      <c r="G9" s="66"/>
    </row>
    <row r="10" spans="1:14" s="44" customFormat="1" ht="18.600000000000001" customHeight="1" x14ac:dyDescent="0.25">
      <c r="B10" s="174" t="s">
        <v>241</v>
      </c>
      <c r="C10" s="154" t="s">
        <v>298</v>
      </c>
      <c r="D10" s="155"/>
      <c r="E10" s="155"/>
      <c r="F10" s="43"/>
      <c r="G10" s="43"/>
    </row>
    <row r="11" spans="1:14" s="44" customFormat="1" ht="15" customHeight="1" x14ac:dyDescent="0.25">
      <c r="B11" s="174"/>
      <c r="C11" s="154"/>
      <c r="D11" s="155"/>
      <c r="E11" s="155"/>
      <c r="F11" s="43"/>
      <c r="G11" s="43"/>
    </row>
    <row r="12" spans="1:14" s="45" customFormat="1" x14ac:dyDescent="0.25">
      <c r="A12"/>
      <c r="B12" s="73" t="s">
        <v>242</v>
      </c>
      <c r="C12" s="43" t="s">
        <v>246</v>
      </c>
      <c r="D12" s="72"/>
      <c r="E12" s="120"/>
      <c r="F12" s="43"/>
      <c r="G12" s="43"/>
    </row>
    <row r="13" spans="1:14" s="45" customFormat="1" ht="15" customHeight="1" x14ac:dyDescent="0.25">
      <c r="A13"/>
      <c r="B13" s="173"/>
      <c r="C13" s="173"/>
      <c r="D13" s="173"/>
      <c r="E13" s="173"/>
      <c r="F13" s="173"/>
      <c r="G13" s="173"/>
      <c r="H13" s="48"/>
      <c r="I13" s="48"/>
      <c r="J13" s="48"/>
      <c r="K13" s="48"/>
      <c r="L13" s="48"/>
      <c r="M13" s="48"/>
      <c r="N13" s="48"/>
    </row>
    <row r="15" spans="1:14" x14ac:dyDescent="0.25">
      <c r="B15" s="167" t="s">
        <v>214</v>
      </c>
      <c r="C15" s="169" t="s">
        <v>215</v>
      </c>
      <c r="D15" s="169" t="s">
        <v>213</v>
      </c>
      <c r="E15" s="171" t="s">
        <v>248</v>
      </c>
      <c r="F15" s="175" t="s">
        <v>249</v>
      </c>
      <c r="G15" s="175" t="s">
        <v>250</v>
      </c>
    </row>
    <row r="16" spans="1:14" ht="13.9" customHeight="1" x14ac:dyDescent="0.25">
      <c r="B16" s="168"/>
      <c r="C16" s="170"/>
      <c r="D16" s="170"/>
      <c r="E16" s="172"/>
      <c r="F16" s="176"/>
      <c r="G16" s="176"/>
    </row>
    <row r="17" spans="2:7" ht="13.9" customHeight="1" x14ac:dyDescent="0.25">
      <c r="B17" s="123" t="s">
        <v>289</v>
      </c>
      <c r="C17" s="118" t="s">
        <v>319</v>
      </c>
      <c r="D17" s="116"/>
      <c r="E17" s="121"/>
      <c r="F17" s="117"/>
      <c r="G17" s="117"/>
    </row>
    <row r="18" spans="2:7" x14ac:dyDescent="0.25">
      <c r="B18" s="123" t="s">
        <v>290</v>
      </c>
      <c r="C18" s="118" t="s">
        <v>275</v>
      </c>
      <c r="D18" s="116"/>
      <c r="E18" s="121"/>
      <c r="F18" s="117"/>
      <c r="G18" s="117"/>
    </row>
    <row r="19" spans="2:7" x14ac:dyDescent="0.25">
      <c r="B19" s="124"/>
      <c r="C19" s="125" t="s">
        <v>276</v>
      </c>
      <c r="D19" s="126" t="s">
        <v>318</v>
      </c>
      <c r="E19" s="122">
        <v>2830</v>
      </c>
      <c r="F19" s="68">
        <v>7</v>
      </c>
      <c r="G19" s="127">
        <f>E19*F19</f>
        <v>19810</v>
      </c>
    </row>
    <row r="20" spans="2:7" x14ac:dyDescent="0.25">
      <c r="B20" s="124"/>
      <c r="C20" s="125" t="s">
        <v>277</v>
      </c>
      <c r="D20" s="126" t="s">
        <v>286</v>
      </c>
      <c r="E20" s="122">
        <v>14</v>
      </c>
      <c r="F20" s="68">
        <v>950</v>
      </c>
      <c r="G20" s="127">
        <f t="shared" ref="G20:G21" si="0">E20*F20</f>
        <v>13300</v>
      </c>
    </row>
    <row r="21" spans="2:7" x14ac:dyDescent="0.25">
      <c r="B21" s="124"/>
      <c r="C21" s="125" t="s">
        <v>301</v>
      </c>
      <c r="D21" s="126" t="s">
        <v>318</v>
      </c>
      <c r="E21" s="122">
        <v>200</v>
      </c>
      <c r="F21" s="68">
        <v>700</v>
      </c>
      <c r="G21" s="127">
        <f t="shared" si="0"/>
        <v>140000</v>
      </c>
    </row>
    <row r="22" spans="2:7" x14ac:dyDescent="0.25">
      <c r="B22" s="123" t="s">
        <v>291</v>
      </c>
      <c r="C22" s="118" t="s">
        <v>287</v>
      </c>
      <c r="D22" s="116"/>
      <c r="E22" s="121"/>
      <c r="F22" s="117"/>
      <c r="G22" s="117"/>
    </row>
    <row r="23" spans="2:7" x14ac:dyDescent="0.25">
      <c r="B23" s="124"/>
      <c r="C23" s="125" t="s">
        <v>310</v>
      </c>
      <c r="D23" s="126" t="s">
        <v>286</v>
      </c>
      <c r="E23" s="122">
        <v>15</v>
      </c>
      <c r="F23" s="68">
        <v>850</v>
      </c>
      <c r="G23" s="127">
        <f>E23*F23</f>
        <v>12750</v>
      </c>
    </row>
    <row r="24" spans="2:7" x14ac:dyDescent="0.25">
      <c r="B24" s="124"/>
      <c r="C24" s="125" t="s">
        <v>279</v>
      </c>
      <c r="D24" s="126" t="s">
        <v>286</v>
      </c>
      <c r="E24" s="122">
        <v>52</v>
      </c>
      <c r="F24" s="68">
        <v>400</v>
      </c>
      <c r="G24" s="127">
        <f t="shared" ref="G24:G28" si="1">E24*F24</f>
        <v>20800</v>
      </c>
    </row>
    <row r="25" spans="2:7" ht="17.25" customHeight="1" x14ac:dyDescent="0.25">
      <c r="B25" s="124"/>
      <c r="C25" s="125" t="s">
        <v>313</v>
      </c>
      <c r="D25" s="126" t="s">
        <v>286</v>
      </c>
      <c r="E25" s="122">
        <v>58</v>
      </c>
      <c r="F25" s="68">
        <v>110</v>
      </c>
      <c r="G25" s="127">
        <f t="shared" si="1"/>
        <v>6380</v>
      </c>
    </row>
    <row r="26" spans="2:7" x14ac:dyDescent="0.25">
      <c r="B26" s="124"/>
      <c r="C26" s="125" t="s">
        <v>307</v>
      </c>
      <c r="D26" s="126" t="s">
        <v>286</v>
      </c>
      <c r="E26" s="122">
        <v>58</v>
      </c>
      <c r="F26" s="68">
        <v>60</v>
      </c>
      <c r="G26" s="127">
        <f t="shared" si="1"/>
        <v>3480</v>
      </c>
    </row>
    <row r="27" spans="2:7" x14ac:dyDescent="0.25">
      <c r="B27" s="124"/>
      <c r="C27" s="125" t="s">
        <v>308</v>
      </c>
      <c r="D27" s="126" t="s">
        <v>286</v>
      </c>
      <c r="E27" s="122">
        <v>24</v>
      </c>
      <c r="F27" s="68">
        <v>350</v>
      </c>
      <c r="G27" s="127">
        <f t="shared" si="1"/>
        <v>8400</v>
      </c>
    </row>
    <row r="28" spans="2:7" x14ac:dyDescent="0.25">
      <c r="B28" s="124"/>
      <c r="C28" s="125" t="s">
        <v>309</v>
      </c>
      <c r="D28" s="126" t="s">
        <v>286</v>
      </c>
      <c r="E28" s="122">
        <v>24</v>
      </c>
      <c r="F28" s="68">
        <v>350</v>
      </c>
      <c r="G28" s="127">
        <f t="shared" si="1"/>
        <v>8400</v>
      </c>
    </row>
    <row r="29" spans="2:7" x14ac:dyDescent="0.25">
      <c r="B29" s="123" t="s">
        <v>292</v>
      </c>
      <c r="C29" s="118" t="s">
        <v>288</v>
      </c>
      <c r="D29" s="116"/>
      <c r="E29" s="121"/>
      <c r="F29" s="117"/>
      <c r="G29" s="117"/>
    </row>
    <row r="30" spans="2:7" x14ac:dyDescent="0.25">
      <c r="B30" s="124"/>
      <c r="C30" s="125" t="s">
        <v>280</v>
      </c>
      <c r="D30" s="126" t="s">
        <v>286</v>
      </c>
      <c r="E30" s="122">
        <v>86</v>
      </c>
      <c r="F30" s="68">
        <v>1100</v>
      </c>
      <c r="G30" s="127">
        <f>E30*F30</f>
        <v>94600</v>
      </c>
    </row>
    <row r="31" spans="2:7" x14ac:dyDescent="0.25">
      <c r="B31" s="124"/>
      <c r="C31" s="125" t="s">
        <v>311</v>
      </c>
      <c r="D31" s="126" t="s">
        <v>286</v>
      </c>
      <c r="E31" s="122">
        <v>37</v>
      </c>
      <c r="F31" s="68">
        <v>70</v>
      </c>
      <c r="G31" s="127">
        <f t="shared" ref="G31:G42" si="2">E31*F31</f>
        <v>2590</v>
      </c>
    </row>
    <row r="32" spans="2:7" x14ac:dyDescent="0.25">
      <c r="B32" s="124"/>
      <c r="C32" s="128" t="s">
        <v>312</v>
      </c>
      <c r="D32" s="126" t="s">
        <v>286</v>
      </c>
      <c r="E32" s="122">
        <v>86</v>
      </c>
      <c r="F32" s="68">
        <v>100</v>
      </c>
      <c r="G32" s="127">
        <f t="shared" si="2"/>
        <v>8600</v>
      </c>
    </row>
    <row r="33" spans="2:7" x14ac:dyDescent="0.25">
      <c r="B33" s="124"/>
      <c r="C33" s="125" t="s">
        <v>313</v>
      </c>
      <c r="D33" s="126" t="s">
        <v>286</v>
      </c>
      <c r="E33" s="122">
        <v>24</v>
      </c>
      <c r="F33" s="68">
        <v>110</v>
      </c>
      <c r="G33" s="127">
        <f t="shared" si="2"/>
        <v>2640</v>
      </c>
    </row>
    <row r="34" spans="2:7" x14ac:dyDescent="0.25">
      <c r="B34" s="124"/>
      <c r="C34" s="125" t="s">
        <v>302</v>
      </c>
      <c r="D34" s="126" t="s">
        <v>286</v>
      </c>
      <c r="E34" s="122">
        <v>6</v>
      </c>
      <c r="F34" s="68">
        <v>25</v>
      </c>
      <c r="G34" s="127">
        <f t="shared" si="2"/>
        <v>150</v>
      </c>
    </row>
    <row r="35" spans="2:7" x14ac:dyDescent="0.25">
      <c r="B35" s="124"/>
      <c r="C35" s="125" t="s">
        <v>282</v>
      </c>
      <c r="D35" s="126" t="s">
        <v>286</v>
      </c>
      <c r="E35" s="122">
        <v>13</v>
      </c>
      <c r="F35" s="68">
        <v>50</v>
      </c>
      <c r="G35" s="127">
        <f t="shared" si="2"/>
        <v>650</v>
      </c>
    </row>
    <row r="36" spans="2:7" x14ac:dyDescent="0.25">
      <c r="B36" s="124"/>
      <c r="C36" s="125" t="s">
        <v>303</v>
      </c>
      <c r="D36" s="126" t="s">
        <v>286</v>
      </c>
      <c r="E36" s="122">
        <v>13</v>
      </c>
      <c r="F36" s="68">
        <v>250</v>
      </c>
      <c r="G36" s="127">
        <f t="shared" si="2"/>
        <v>3250</v>
      </c>
    </row>
    <row r="37" spans="2:7" x14ac:dyDescent="0.25">
      <c r="B37" s="124"/>
      <c r="C37" s="125" t="s">
        <v>304</v>
      </c>
      <c r="D37" s="126" t="s">
        <v>286</v>
      </c>
      <c r="E37" s="122">
        <v>2</v>
      </c>
      <c r="F37" s="68">
        <v>2500</v>
      </c>
      <c r="G37" s="127">
        <f t="shared" si="2"/>
        <v>5000</v>
      </c>
    </row>
    <row r="38" spans="2:7" x14ac:dyDescent="0.25">
      <c r="B38" s="124"/>
      <c r="C38" s="125" t="s">
        <v>284</v>
      </c>
      <c r="D38" s="126" t="s">
        <v>286</v>
      </c>
      <c r="E38" s="122">
        <v>2</v>
      </c>
      <c r="F38" s="68">
        <v>320</v>
      </c>
      <c r="G38" s="127">
        <f t="shared" si="2"/>
        <v>640</v>
      </c>
    </row>
    <row r="39" spans="2:7" x14ac:dyDescent="0.25">
      <c r="B39" s="124"/>
      <c r="C39" s="125" t="s">
        <v>305</v>
      </c>
      <c r="D39" s="126" t="s">
        <v>286</v>
      </c>
      <c r="E39" s="122">
        <v>21</v>
      </c>
      <c r="F39" s="68">
        <v>45</v>
      </c>
      <c r="G39" s="127">
        <f t="shared" si="2"/>
        <v>945</v>
      </c>
    </row>
    <row r="40" spans="2:7" x14ac:dyDescent="0.25">
      <c r="B40" s="124"/>
      <c r="C40" s="125" t="s">
        <v>285</v>
      </c>
      <c r="D40" s="126" t="s">
        <v>286</v>
      </c>
      <c r="E40" s="122">
        <v>14</v>
      </c>
      <c r="F40" s="68">
        <v>30</v>
      </c>
      <c r="G40" s="127">
        <f t="shared" si="2"/>
        <v>420</v>
      </c>
    </row>
    <row r="41" spans="2:7" x14ac:dyDescent="0.25">
      <c r="B41" s="124"/>
      <c r="C41" s="125" t="s">
        <v>306</v>
      </c>
      <c r="D41" s="126" t="s">
        <v>286</v>
      </c>
      <c r="E41" s="122">
        <v>14</v>
      </c>
      <c r="F41" s="68">
        <v>50</v>
      </c>
      <c r="G41" s="127">
        <f t="shared" si="2"/>
        <v>700</v>
      </c>
    </row>
    <row r="42" spans="2:7" x14ac:dyDescent="0.25">
      <c r="B42" s="124"/>
      <c r="C42" s="125" t="s">
        <v>283</v>
      </c>
      <c r="D42" s="126" t="s">
        <v>286</v>
      </c>
      <c r="E42" s="122">
        <v>29</v>
      </c>
      <c r="F42" s="68">
        <v>220</v>
      </c>
      <c r="G42" s="127">
        <f t="shared" si="2"/>
        <v>6380</v>
      </c>
    </row>
    <row r="43" spans="2:7" x14ac:dyDescent="0.25">
      <c r="B43" s="123" t="s">
        <v>293</v>
      </c>
      <c r="C43" s="118" t="s">
        <v>300</v>
      </c>
      <c r="D43" s="116"/>
      <c r="E43" s="121"/>
      <c r="F43" s="117"/>
      <c r="G43" s="117"/>
    </row>
    <row r="44" spans="2:7" x14ac:dyDescent="0.25">
      <c r="B44" s="123" t="s">
        <v>295</v>
      </c>
      <c r="C44" s="118" t="s">
        <v>275</v>
      </c>
      <c r="D44" s="116"/>
      <c r="E44" s="121"/>
      <c r="F44" s="117"/>
      <c r="G44" s="117"/>
    </row>
    <row r="45" spans="2:7" x14ac:dyDescent="0.25">
      <c r="B45" s="124"/>
      <c r="C45" s="125" t="s">
        <v>301</v>
      </c>
      <c r="D45" s="126" t="s">
        <v>318</v>
      </c>
      <c r="E45" s="122">
        <v>100</v>
      </c>
      <c r="F45" s="68">
        <v>700</v>
      </c>
      <c r="G45" s="127">
        <f>E45*F45</f>
        <v>70000</v>
      </c>
    </row>
    <row r="46" spans="2:7" x14ac:dyDescent="0.25">
      <c r="B46" s="123" t="s">
        <v>296</v>
      </c>
      <c r="C46" s="118" t="s">
        <v>278</v>
      </c>
      <c r="D46" s="116"/>
      <c r="E46" s="121"/>
      <c r="F46" s="117"/>
      <c r="G46" s="117"/>
    </row>
    <row r="47" spans="2:7" x14ac:dyDescent="0.25">
      <c r="B47" s="124"/>
      <c r="C47" s="125" t="s">
        <v>310</v>
      </c>
      <c r="D47" s="126" t="s">
        <v>286</v>
      </c>
      <c r="E47" s="122">
        <v>4</v>
      </c>
      <c r="F47" s="68">
        <v>850</v>
      </c>
      <c r="G47" s="127">
        <f>E47*F47</f>
        <v>3400</v>
      </c>
    </row>
    <row r="48" spans="2:7" x14ac:dyDescent="0.25">
      <c r="B48" s="124"/>
      <c r="C48" s="125" t="s">
        <v>279</v>
      </c>
      <c r="D48" s="126" t="s">
        <v>286</v>
      </c>
      <c r="E48" s="122">
        <v>16</v>
      </c>
      <c r="F48" s="68">
        <v>400</v>
      </c>
      <c r="G48" s="127">
        <f t="shared" ref="G48:G53" si="3">E48*F48</f>
        <v>6400</v>
      </c>
    </row>
    <row r="49" spans="2:7" x14ac:dyDescent="0.25">
      <c r="B49" s="124"/>
      <c r="C49" s="125" t="s">
        <v>313</v>
      </c>
      <c r="D49" s="126" t="s">
        <v>286</v>
      </c>
      <c r="E49" s="122">
        <v>16</v>
      </c>
      <c r="F49" s="68">
        <v>110</v>
      </c>
      <c r="G49" s="127">
        <f t="shared" si="3"/>
        <v>1760</v>
      </c>
    </row>
    <row r="50" spans="2:7" x14ac:dyDescent="0.25">
      <c r="B50" s="124"/>
      <c r="C50" s="125" t="s">
        <v>307</v>
      </c>
      <c r="D50" s="126" t="s">
        <v>286</v>
      </c>
      <c r="E50" s="122">
        <v>16</v>
      </c>
      <c r="F50" s="68">
        <v>60</v>
      </c>
      <c r="G50" s="127">
        <f t="shared" si="3"/>
        <v>960</v>
      </c>
    </row>
    <row r="51" spans="2:7" x14ac:dyDescent="0.25">
      <c r="B51" s="124"/>
      <c r="C51" s="125" t="s">
        <v>308</v>
      </c>
      <c r="D51" s="126" t="s">
        <v>286</v>
      </c>
      <c r="E51" s="122">
        <v>6</v>
      </c>
      <c r="F51" s="68">
        <v>350</v>
      </c>
      <c r="G51" s="127">
        <f t="shared" si="3"/>
        <v>2100</v>
      </c>
    </row>
    <row r="52" spans="2:7" x14ac:dyDescent="0.25">
      <c r="B52" s="124"/>
      <c r="C52" s="125" t="s">
        <v>309</v>
      </c>
      <c r="D52" s="126" t="s">
        <v>286</v>
      </c>
      <c r="E52" s="122">
        <v>6</v>
      </c>
      <c r="F52" s="68">
        <v>350</v>
      </c>
      <c r="G52" s="127">
        <f t="shared" si="3"/>
        <v>2100</v>
      </c>
    </row>
    <row r="53" spans="2:7" x14ac:dyDescent="0.25">
      <c r="B53" s="124"/>
      <c r="C53" s="125" t="s">
        <v>317</v>
      </c>
      <c r="D53" s="126" t="s">
        <v>318</v>
      </c>
      <c r="E53" s="122">
        <v>400</v>
      </c>
      <c r="F53" s="68">
        <v>7</v>
      </c>
      <c r="G53" s="127">
        <f t="shared" si="3"/>
        <v>2800</v>
      </c>
    </row>
    <row r="54" spans="2:7" x14ac:dyDescent="0.25">
      <c r="B54" s="123" t="s">
        <v>297</v>
      </c>
      <c r="C54" s="118" t="s">
        <v>294</v>
      </c>
      <c r="D54" s="116"/>
      <c r="E54" s="121"/>
      <c r="F54" s="117"/>
      <c r="G54" s="117"/>
    </row>
    <row r="55" spans="2:7" x14ac:dyDescent="0.25">
      <c r="B55" s="124"/>
      <c r="C55" s="125" t="s">
        <v>280</v>
      </c>
      <c r="D55" s="126" t="s">
        <v>286</v>
      </c>
      <c r="E55" s="122">
        <v>53</v>
      </c>
      <c r="F55" s="68">
        <v>1100</v>
      </c>
      <c r="G55" s="127">
        <f>E55*F55</f>
        <v>58300</v>
      </c>
    </row>
    <row r="56" spans="2:7" x14ac:dyDescent="0.25">
      <c r="B56" s="124"/>
      <c r="C56" s="125" t="s">
        <v>311</v>
      </c>
      <c r="D56" s="126" t="s">
        <v>286</v>
      </c>
      <c r="E56" s="122">
        <v>25</v>
      </c>
      <c r="F56" s="68">
        <v>70</v>
      </c>
      <c r="G56" s="127">
        <f t="shared" ref="G56:G63" si="4">E56*F56</f>
        <v>1750</v>
      </c>
    </row>
    <row r="57" spans="2:7" x14ac:dyDescent="0.25">
      <c r="B57" s="124"/>
      <c r="C57" s="128" t="s">
        <v>312</v>
      </c>
      <c r="D57" s="126" t="s">
        <v>286</v>
      </c>
      <c r="E57" s="122">
        <v>53</v>
      </c>
      <c r="F57" s="68">
        <v>100</v>
      </c>
      <c r="G57" s="127">
        <f t="shared" si="4"/>
        <v>5300</v>
      </c>
    </row>
    <row r="58" spans="2:7" x14ac:dyDescent="0.25">
      <c r="B58" s="124"/>
      <c r="C58" s="125" t="s">
        <v>281</v>
      </c>
      <c r="D58" s="126" t="s">
        <v>286</v>
      </c>
      <c r="E58" s="122">
        <v>12</v>
      </c>
      <c r="F58" s="68">
        <v>110</v>
      </c>
      <c r="G58" s="127">
        <f t="shared" si="4"/>
        <v>1320</v>
      </c>
    </row>
    <row r="59" spans="2:7" x14ac:dyDescent="0.25">
      <c r="B59" s="124"/>
      <c r="C59" s="125" t="s">
        <v>283</v>
      </c>
      <c r="D59" s="126" t="s">
        <v>286</v>
      </c>
      <c r="E59" s="122">
        <v>34</v>
      </c>
      <c r="F59" s="68">
        <v>220</v>
      </c>
      <c r="G59" s="127">
        <f t="shared" si="4"/>
        <v>7480</v>
      </c>
    </row>
    <row r="60" spans="2:7" x14ac:dyDescent="0.25">
      <c r="B60" s="124"/>
      <c r="C60" s="125" t="s">
        <v>315</v>
      </c>
      <c r="D60" s="126" t="s">
        <v>286</v>
      </c>
      <c r="E60" s="122">
        <v>12</v>
      </c>
      <c r="F60" s="68">
        <v>45</v>
      </c>
      <c r="G60" s="127">
        <f t="shared" si="4"/>
        <v>540</v>
      </c>
    </row>
    <row r="61" spans="2:7" x14ac:dyDescent="0.25">
      <c r="B61" s="124"/>
      <c r="C61" s="125" t="s">
        <v>316</v>
      </c>
      <c r="D61" s="126" t="s">
        <v>286</v>
      </c>
      <c r="E61" s="122">
        <v>6</v>
      </c>
      <c r="F61" s="68">
        <v>30</v>
      </c>
      <c r="G61" s="127">
        <f t="shared" si="4"/>
        <v>180</v>
      </c>
    </row>
    <row r="62" spans="2:7" x14ac:dyDescent="0.25">
      <c r="B62" s="124"/>
      <c r="C62" s="125" t="s">
        <v>314</v>
      </c>
      <c r="D62" s="126" t="s">
        <v>286</v>
      </c>
      <c r="E62" s="122">
        <v>5</v>
      </c>
      <c r="F62" s="68">
        <v>120</v>
      </c>
      <c r="G62" s="127">
        <f t="shared" si="4"/>
        <v>600</v>
      </c>
    </row>
    <row r="63" spans="2:7" x14ac:dyDescent="0.25">
      <c r="B63" s="124"/>
      <c r="C63" s="125" t="s">
        <v>306</v>
      </c>
      <c r="D63" s="126" t="s">
        <v>286</v>
      </c>
      <c r="E63" s="122">
        <v>6</v>
      </c>
      <c r="F63" s="68">
        <v>50</v>
      </c>
      <c r="G63" s="127">
        <f t="shared" si="4"/>
        <v>300</v>
      </c>
    </row>
    <row r="64" spans="2:7" x14ac:dyDescent="0.25">
      <c r="G64" s="129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1"/>
  <sheetViews>
    <sheetView view="pageBreakPreview" topLeftCell="A5" zoomScale="85" zoomScaleNormal="100" zoomScaleSheetLayoutView="85" workbookViewId="0">
      <selection activeCell="F8" sqref="F8"/>
    </sheetView>
  </sheetViews>
  <sheetFormatPr baseColWidth="10" defaultColWidth="10" defaultRowHeight="12.75" x14ac:dyDescent="0.2"/>
  <cols>
    <col min="1" max="1" width="3.140625" style="75" customWidth="1"/>
    <col min="2" max="2" width="45.85546875" style="74" customWidth="1"/>
    <col min="3" max="3" width="13.42578125" style="74" customWidth="1"/>
    <col min="4" max="4" width="14.5703125" style="75" customWidth="1"/>
    <col min="5" max="5" width="9.5703125" style="74" customWidth="1"/>
    <col min="6" max="6" width="18.140625" style="74" bestFit="1" customWidth="1"/>
    <col min="7" max="7" width="2.42578125" style="74" customWidth="1"/>
    <col min="8" max="16384" width="10" style="74"/>
  </cols>
  <sheetData>
    <row r="1" spans="1:6" s="106" customFormat="1" ht="15" customHeight="1" x14ac:dyDescent="0.2">
      <c r="A1" s="115"/>
      <c r="B1" s="111" t="s">
        <v>272</v>
      </c>
      <c r="C1" s="110"/>
      <c r="D1" s="114"/>
      <c r="E1" s="109"/>
      <c r="F1" s="113"/>
    </row>
    <row r="2" spans="1:6" s="106" customFormat="1" ht="15" customHeight="1" x14ac:dyDescent="0.2">
      <c r="B2" s="111" t="s">
        <v>271</v>
      </c>
      <c r="C2" s="110"/>
      <c r="D2" s="112"/>
      <c r="E2" s="110"/>
    </row>
    <row r="3" spans="1:6" s="106" customFormat="1" ht="15" customHeight="1" x14ac:dyDescent="0.2">
      <c r="B3" s="111"/>
      <c r="C3" s="110"/>
      <c r="D3" s="112"/>
      <c r="E3" s="110"/>
    </row>
    <row r="4" spans="1:6" s="106" customFormat="1" ht="15" customHeight="1" thickBot="1" x14ac:dyDescent="0.25">
      <c r="B4" s="111" t="s">
        <v>298</v>
      </c>
      <c r="C4" s="110"/>
      <c r="D4" s="109" t="s">
        <v>219</v>
      </c>
      <c r="E4" s="108">
        <v>109</v>
      </c>
      <c r="F4" s="107" t="s">
        <v>270</v>
      </c>
    </row>
    <row r="5" spans="1:6" s="76" customFormat="1" ht="13.5" customHeight="1" x14ac:dyDescent="0.25">
      <c r="A5" s="77"/>
      <c r="B5" s="177" t="s">
        <v>256</v>
      </c>
      <c r="C5" s="180" t="s">
        <v>269</v>
      </c>
      <c r="D5" s="180" t="s">
        <v>268</v>
      </c>
      <c r="E5" s="180" t="s">
        <v>267</v>
      </c>
      <c r="F5" s="183" t="s">
        <v>266</v>
      </c>
    </row>
    <row r="6" spans="1:6" s="76" customFormat="1" x14ac:dyDescent="0.25">
      <c r="A6" s="77"/>
      <c r="B6" s="178"/>
      <c r="C6" s="181"/>
      <c r="D6" s="181"/>
      <c r="E6" s="181"/>
      <c r="F6" s="184"/>
    </row>
    <row r="7" spans="1:6" s="76" customFormat="1" ht="50.25" customHeight="1" thickBot="1" x14ac:dyDescent="0.3">
      <c r="A7" s="77"/>
      <c r="B7" s="179"/>
      <c r="C7" s="182"/>
      <c r="D7" s="182"/>
      <c r="E7" s="182"/>
      <c r="F7" s="185"/>
    </row>
    <row r="8" spans="1:6" s="76" customFormat="1" ht="17.25" thickBot="1" x14ac:dyDescent="0.3">
      <c r="A8" s="77"/>
      <c r="B8" s="93" t="s">
        <v>274</v>
      </c>
      <c r="C8" s="105"/>
      <c r="D8" s="103"/>
      <c r="E8" s="102"/>
      <c r="F8" s="104">
        <f>+SUM(F9:F26)</f>
        <v>198632.5</v>
      </c>
    </row>
    <row r="9" spans="1:6" s="76" customFormat="1" ht="13.5" thickBot="1" x14ac:dyDescent="0.3">
      <c r="A9" s="77"/>
      <c r="B9" s="96" t="s">
        <v>265</v>
      </c>
      <c r="C9" s="103"/>
      <c r="D9" s="103"/>
      <c r="E9" s="102"/>
      <c r="F9" s="101"/>
    </row>
    <row r="10" spans="1:6" s="76" customFormat="1" ht="15.75" customHeight="1" thickBot="1" x14ac:dyDescent="0.3">
      <c r="A10" s="77"/>
      <c r="B10" s="89" t="s">
        <v>329</v>
      </c>
      <c r="C10" s="88">
        <v>1</v>
      </c>
      <c r="D10" s="88">
        <v>3</v>
      </c>
      <c r="E10" s="87">
        <v>5000</v>
      </c>
      <c r="F10" s="86">
        <f>E10*D10</f>
        <v>15000</v>
      </c>
    </row>
    <row r="11" spans="1:6" s="76" customFormat="1" ht="15.75" customHeight="1" thickBot="1" x14ac:dyDescent="0.3">
      <c r="A11" s="77"/>
      <c r="B11" s="96" t="s">
        <v>264</v>
      </c>
      <c r="C11" s="92"/>
      <c r="D11" s="92"/>
      <c r="E11" s="91"/>
      <c r="F11" s="95"/>
    </row>
    <row r="12" spans="1:6" s="76" customFormat="1" ht="15.75" customHeight="1" x14ac:dyDescent="0.25">
      <c r="A12" s="77"/>
      <c r="B12" s="89" t="s">
        <v>330</v>
      </c>
      <c r="C12" s="88">
        <v>1</v>
      </c>
      <c r="D12" s="88">
        <v>3</v>
      </c>
      <c r="E12" s="87">
        <v>5000</v>
      </c>
      <c r="F12" s="86">
        <f>E12*D12</f>
        <v>15000</v>
      </c>
    </row>
    <row r="13" spans="1:6" s="76" customFormat="1" ht="15.75" customHeight="1" x14ac:dyDescent="0.25">
      <c r="A13" s="77"/>
      <c r="B13" s="89" t="s">
        <v>331</v>
      </c>
      <c r="C13" s="88">
        <v>1</v>
      </c>
      <c r="D13" s="88">
        <v>3</v>
      </c>
      <c r="E13" s="87">
        <v>5000</v>
      </c>
      <c r="F13" s="86">
        <f>E13*D13</f>
        <v>15000</v>
      </c>
    </row>
    <row r="14" spans="1:6" s="76" customFormat="1" ht="15.75" customHeight="1" thickBot="1" x14ac:dyDescent="0.3">
      <c r="A14" s="77"/>
      <c r="B14" s="89" t="s">
        <v>332</v>
      </c>
      <c r="C14" s="88">
        <v>1</v>
      </c>
      <c r="D14" s="88">
        <v>3</v>
      </c>
      <c r="E14" s="87">
        <v>5000</v>
      </c>
      <c r="F14" s="86">
        <f>E14*D14</f>
        <v>15000</v>
      </c>
    </row>
    <row r="15" spans="1:6" s="76" customFormat="1" ht="15" customHeight="1" thickBot="1" x14ac:dyDescent="0.3">
      <c r="A15" s="77"/>
      <c r="B15" s="96" t="s">
        <v>263</v>
      </c>
      <c r="C15" s="92"/>
      <c r="D15" s="92"/>
      <c r="E15" s="91"/>
      <c r="F15" s="95"/>
    </row>
    <row r="16" spans="1:6" s="76" customFormat="1" ht="15" customHeight="1" x14ac:dyDescent="0.25">
      <c r="A16" s="77"/>
      <c r="B16" s="100" t="s">
        <v>333</v>
      </c>
      <c r="C16" s="99">
        <v>1</v>
      </c>
      <c r="D16" s="88">
        <v>3</v>
      </c>
      <c r="E16" s="98">
        <v>5000</v>
      </c>
      <c r="F16" s="97">
        <f>E16*D16</f>
        <v>15000</v>
      </c>
    </row>
    <row r="17" spans="1:6" s="76" customFormat="1" ht="15" customHeight="1" x14ac:dyDescent="0.25">
      <c r="A17" s="77"/>
      <c r="B17" s="89" t="s">
        <v>334</v>
      </c>
      <c r="C17" s="88">
        <v>1</v>
      </c>
      <c r="D17" s="88">
        <v>3</v>
      </c>
      <c r="E17" s="87">
        <v>3500</v>
      </c>
      <c r="F17" s="86">
        <f>E17*D17</f>
        <v>10500</v>
      </c>
    </row>
    <row r="18" spans="1:6" s="76" customFormat="1" ht="15" customHeight="1" thickBot="1" x14ac:dyDescent="0.3">
      <c r="A18" s="77"/>
      <c r="B18" s="89"/>
      <c r="C18" s="88"/>
      <c r="D18" s="88"/>
      <c r="E18" s="87"/>
      <c r="F18" s="86"/>
    </row>
    <row r="19" spans="1:6" s="76" customFormat="1" ht="15" customHeight="1" thickBot="1" x14ac:dyDescent="0.3">
      <c r="A19" s="77"/>
      <c r="B19" s="96" t="s">
        <v>273</v>
      </c>
      <c r="C19" s="92"/>
      <c r="D19" s="92"/>
      <c r="E19" s="91"/>
      <c r="F19" s="95"/>
    </row>
    <row r="20" spans="1:6" s="76" customFormat="1" ht="15" customHeight="1" x14ac:dyDescent="0.25">
      <c r="A20" s="77"/>
      <c r="B20" s="100" t="s">
        <v>324</v>
      </c>
      <c r="C20" s="99">
        <v>2</v>
      </c>
      <c r="D20" s="88">
        <v>3</v>
      </c>
      <c r="E20" s="98">
        <v>4000</v>
      </c>
      <c r="F20" s="97">
        <f>E20*D20*C20</f>
        <v>24000</v>
      </c>
    </row>
    <row r="21" spans="1:6" s="76" customFormat="1" ht="15" customHeight="1" x14ac:dyDescent="0.25">
      <c r="A21" s="77"/>
      <c r="B21" s="89" t="s">
        <v>325</v>
      </c>
      <c r="C21" s="88">
        <v>4</v>
      </c>
      <c r="D21" s="88">
        <v>3</v>
      </c>
      <c r="E21" s="87">
        <v>2500</v>
      </c>
      <c r="F21" s="86">
        <f>E21*D21*C21</f>
        <v>30000</v>
      </c>
    </row>
    <row r="22" spans="1:6" s="76" customFormat="1" ht="15" customHeight="1" thickBot="1" x14ac:dyDescent="0.3">
      <c r="A22" s="77"/>
      <c r="B22" s="89"/>
      <c r="C22" s="88"/>
      <c r="D22" s="88"/>
      <c r="E22" s="87"/>
      <c r="F22" s="86"/>
    </row>
    <row r="23" spans="1:6" s="76" customFormat="1" ht="15" customHeight="1" thickBot="1" x14ac:dyDescent="0.3">
      <c r="A23" s="77"/>
      <c r="B23" s="96" t="s">
        <v>262</v>
      </c>
      <c r="C23" s="92"/>
      <c r="D23" s="92"/>
      <c r="E23" s="91"/>
      <c r="F23" s="95"/>
    </row>
    <row r="24" spans="1:6" s="76" customFormat="1" ht="15" customHeight="1" x14ac:dyDescent="0.25">
      <c r="A24" s="77"/>
      <c r="B24" s="89" t="s">
        <v>322</v>
      </c>
      <c r="C24" s="88">
        <v>1</v>
      </c>
      <c r="D24" s="88">
        <v>1</v>
      </c>
      <c r="E24" s="87">
        <v>1500</v>
      </c>
      <c r="F24" s="86">
        <f>E24*D24</f>
        <v>1500</v>
      </c>
    </row>
    <row r="25" spans="1:6" s="76" customFormat="1" ht="15" customHeight="1" x14ac:dyDescent="0.25">
      <c r="A25" s="77"/>
      <c r="B25" s="89" t="s">
        <v>323</v>
      </c>
      <c r="C25" s="88">
        <v>1</v>
      </c>
      <c r="D25" s="88">
        <v>0.1</v>
      </c>
      <c r="E25" s="87">
        <v>522325</v>
      </c>
      <c r="F25" s="86">
        <f>E25*D25</f>
        <v>52232.5</v>
      </c>
    </row>
    <row r="26" spans="1:6" s="76" customFormat="1" ht="15" customHeight="1" thickBot="1" x14ac:dyDescent="0.3">
      <c r="A26" s="77"/>
      <c r="B26" s="89" t="s">
        <v>335</v>
      </c>
      <c r="C26" s="88">
        <v>12</v>
      </c>
      <c r="D26" s="88">
        <v>3</v>
      </c>
      <c r="E26" s="87">
        <v>1800</v>
      </c>
      <c r="F26" s="86">
        <f>E26*D26</f>
        <v>5400</v>
      </c>
    </row>
    <row r="27" spans="1:6" s="76" customFormat="1" ht="17.25" thickBot="1" x14ac:dyDescent="0.3">
      <c r="A27" s="77"/>
      <c r="B27" s="93" t="s">
        <v>261</v>
      </c>
      <c r="C27" s="92"/>
      <c r="D27" s="92"/>
      <c r="E27" s="91"/>
      <c r="F27" s="90"/>
    </row>
    <row r="28" spans="1:6" s="76" customFormat="1" x14ac:dyDescent="0.25">
      <c r="A28" s="77"/>
      <c r="B28" s="89"/>
      <c r="C28" s="88"/>
      <c r="D28" s="88"/>
      <c r="E28" s="87"/>
      <c r="F28" s="86"/>
    </row>
    <row r="29" spans="1:6" s="76" customFormat="1" x14ac:dyDescent="0.25">
      <c r="A29" s="77"/>
      <c r="B29" s="89"/>
      <c r="C29" s="88"/>
      <c r="D29" s="88"/>
      <c r="E29" s="87"/>
      <c r="F29" s="86"/>
    </row>
    <row r="30" spans="1:6" s="76" customFormat="1" x14ac:dyDescent="0.25">
      <c r="A30" s="77"/>
      <c r="B30" s="89"/>
      <c r="C30" s="88"/>
      <c r="D30" s="88"/>
      <c r="E30" s="87"/>
      <c r="F30" s="86"/>
    </row>
    <row r="31" spans="1:6" s="76" customFormat="1" ht="13.5" thickBot="1" x14ac:dyDescent="0.3">
      <c r="A31" s="77"/>
      <c r="B31" s="89"/>
      <c r="C31" s="88"/>
      <c r="D31" s="88"/>
      <c r="E31" s="87"/>
      <c r="F31" s="86"/>
    </row>
    <row r="32" spans="1:6" s="76" customFormat="1" ht="17.25" thickBot="1" x14ac:dyDescent="0.3">
      <c r="A32" s="77"/>
      <c r="B32" s="93" t="s">
        <v>260</v>
      </c>
      <c r="C32" s="92"/>
      <c r="D32" s="92"/>
      <c r="E32" s="91"/>
      <c r="F32" s="90"/>
    </row>
    <row r="33" spans="1:81" s="76" customFormat="1" x14ac:dyDescent="0.25">
      <c r="A33" s="77"/>
      <c r="B33" s="89" t="s">
        <v>328</v>
      </c>
      <c r="C33" s="88">
        <v>12</v>
      </c>
      <c r="D33" s="88">
        <v>3</v>
      </c>
      <c r="E33" s="87">
        <v>2400</v>
      </c>
      <c r="F33" s="86">
        <f>E33*D33</f>
        <v>7200</v>
      </c>
    </row>
    <row r="34" spans="1:81" s="76" customFormat="1" x14ac:dyDescent="0.25">
      <c r="A34" s="77"/>
      <c r="B34" s="89" t="s">
        <v>337</v>
      </c>
      <c r="C34" s="88">
        <v>1</v>
      </c>
      <c r="D34" s="88">
        <v>1</v>
      </c>
      <c r="E34" s="87">
        <v>10000</v>
      </c>
      <c r="F34" s="86">
        <f>E34*D34</f>
        <v>10000</v>
      </c>
    </row>
    <row r="35" spans="1:81" s="76" customFormat="1" ht="13.5" thickBot="1" x14ac:dyDescent="0.3">
      <c r="A35" s="77"/>
      <c r="B35" s="89"/>
      <c r="C35" s="88"/>
      <c r="D35" s="88"/>
      <c r="E35" s="87"/>
      <c r="F35" s="86"/>
    </row>
    <row r="36" spans="1:81" s="76" customFormat="1" ht="17.25" thickBot="1" x14ac:dyDescent="0.3">
      <c r="A36" s="77"/>
      <c r="B36" s="93" t="s">
        <v>259</v>
      </c>
      <c r="C36" s="92"/>
      <c r="D36" s="92"/>
      <c r="E36" s="91"/>
      <c r="F36" s="90"/>
    </row>
    <row r="37" spans="1:81" s="76" customFormat="1" x14ac:dyDescent="0.25">
      <c r="A37" s="77"/>
      <c r="B37" s="89" t="s">
        <v>326</v>
      </c>
      <c r="C37" s="88">
        <v>12</v>
      </c>
      <c r="D37" s="88">
        <v>3</v>
      </c>
      <c r="E37" s="87">
        <v>36000</v>
      </c>
      <c r="F37" s="86">
        <f>E37*D37</f>
        <v>108000</v>
      </c>
    </row>
    <row r="38" spans="1:81" s="76" customFormat="1" x14ac:dyDescent="0.25">
      <c r="A38" s="77"/>
      <c r="B38" s="89"/>
      <c r="C38" s="88"/>
      <c r="D38" s="88"/>
      <c r="E38" s="87"/>
      <c r="F38" s="86"/>
    </row>
    <row r="39" spans="1:81" s="76" customFormat="1" x14ac:dyDescent="0.25">
      <c r="A39" s="77"/>
      <c r="B39" s="89"/>
      <c r="C39" s="88"/>
      <c r="D39" s="88"/>
      <c r="E39" s="87"/>
      <c r="F39" s="86"/>
    </row>
    <row r="40" spans="1:81" s="76" customFormat="1" ht="5.45" customHeight="1" thickBot="1" x14ac:dyDescent="0.3">
      <c r="A40" s="94"/>
      <c r="B40" s="89"/>
      <c r="C40" s="88"/>
      <c r="D40" s="88"/>
      <c r="E40" s="87"/>
      <c r="F40" s="86"/>
    </row>
    <row r="41" spans="1:81" s="76" customFormat="1" ht="17.25" thickBot="1" x14ac:dyDescent="0.3">
      <c r="A41" s="77"/>
      <c r="B41" s="93" t="s">
        <v>258</v>
      </c>
      <c r="C41" s="92"/>
      <c r="D41" s="92"/>
      <c r="E41" s="91"/>
      <c r="F41" s="90"/>
    </row>
    <row r="42" spans="1:81" x14ac:dyDescent="0.2">
      <c r="A42" s="77"/>
      <c r="B42" s="89" t="s">
        <v>327</v>
      </c>
      <c r="C42" s="88">
        <v>1</v>
      </c>
      <c r="D42" s="88">
        <v>3</v>
      </c>
      <c r="E42" s="87">
        <v>25000</v>
      </c>
      <c r="F42" s="86">
        <f>E42*D42</f>
        <v>75000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</row>
    <row r="43" spans="1:81" ht="11.25" customHeight="1" thickBot="1" x14ac:dyDescent="0.25">
      <c r="A43" s="77"/>
      <c r="B43" s="89" t="s">
        <v>336</v>
      </c>
      <c r="C43" s="88">
        <v>1</v>
      </c>
      <c r="D43" s="88">
        <v>1</v>
      </c>
      <c r="E43" s="87">
        <v>15000</v>
      </c>
      <c r="F43" s="86">
        <f>E43*D43</f>
        <v>15000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13.5" thickBot="1" x14ac:dyDescent="0.25">
      <c r="A44" s="77"/>
      <c r="B44" s="85" t="s">
        <v>257</v>
      </c>
      <c r="C44" s="84"/>
      <c r="D44" s="84"/>
      <c r="E44" s="84"/>
      <c r="F44" s="83">
        <f>+F41+F36+F32+F27+F8</f>
        <v>198632.5</v>
      </c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x14ac:dyDescent="0.2">
      <c r="B45" s="76"/>
      <c r="C45" s="82"/>
      <c r="D45" s="81"/>
      <c r="E45" s="80"/>
      <c r="F45" s="80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x14ac:dyDescent="0.2">
      <c r="A46" s="77"/>
      <c r="B46" s="76"/>
      <c r="C46" s="76"/>
      <c r="D46" s="77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x14ac:dyDescent="0.2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x14ac:dyDescent="0.2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x14ac:dyDescent="0.2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x14ac:dyDescent="0.2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x14ac:dyDescent="0.2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x14ac:dyDescent="0.2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x14ac:dyDescent="0.2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x14ac:dyDescent="0.2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x14ac:dyDescent="0.2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x14ac:dyDescent="0.2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x14ac:dyDescent="0.2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x14ac:dyDescent="0.2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x14ac:dyDescent="0.2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x14ac:dyDescent="0.2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x14ac:dyDescent="0.2">
      <c r="A61" s="77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x14ac:dyDescent="0.2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x14ac:dyDescent="0.2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x14ac:dyDescent="0.2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x14ac:dyDescent="0.2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x14ac:dyDescent="0.2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x14ac:dyDescent="0.2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x14ac:dyDescent="0.2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x14ac:dyDescent="0.2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x14ac:dyDescent="0.2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x14ac:dyDescent="0.2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x14ac:dyDescent="0.2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x14ac:dyDescent="0.2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x14ac:dyDescent="0.2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x14ac:dyDescent="0.2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x14ac:dyDescent="0.2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x14ac:dyDescent="0.2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x14ac:dyDescent="0.2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x14ac:dyDescent="0.2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x14ac:dyDescent="0.2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x14ac:dyDescent="0.2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x14ac:dyDescent="0.2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x14ac:dyDescent="0.2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x14ac:dyDescent="0.2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x14ac:dyDescent="0.2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x14ac:dyDescent="0.2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x14ac:dyDescent="0.2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x14ac:dyDescent="0.2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x14ac:dyDescent="0.2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x14ac:dyDescent="0.2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x14ac:dyDescent="0.2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x14ac:dyDescent="0.2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x14ac:dyDescent="0.2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x14ac:dyDescent="0.2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x14ac:dyDescent="0.2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x14ac:dyDescent="0.2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x14ac:dyDescent="0.2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x14ac:dyDescent="0.2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x14ac:dyDescent="0.2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x14ac:dyDescent="0.2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x14ac:dyDescent="0.2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x14ac:dyDescent="0.2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x14ac:dyDescent="0.2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x14ac:dyDescent="0.2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x14ac:dyDescent="0.2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x14ac:dyDescent="0.2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x14ac:dyDescent="0.2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x14ac:dyDescent="0.2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x14ac:dyDescent="0.2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x14ac:dyDescent="0.2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x14ac:dyDescent="0.2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x14ac:dyDescent="0.2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x14ac:dyDescent="0.2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x14ac:dyDescent="0.2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x14ac:dyDescent="0.2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x14ac:dyDescent="0.2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x14ac:dyDescent="0.2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x14ac:dyDescent="0.2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x14ac:dyDescent="0.2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x14ac:dyDescent="0.2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x14ac:dyDescent="0.2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x14ac:dyDescent="0.2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x14ac:dyDescent="0.2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x14ac:dyDescent="0.2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x14ac:dyDescent="0.2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x14ac:dyDescent="0.2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x14ac:dyDescent="0.2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x14ac:dyDescent="0.2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x14ac:dyDescent="0.2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x14ac:dyDescent="0.2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x14ac:dyDescent="0.2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x14ac:dyDescent="0.2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x14ac:dyDescent="0.2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x14ac:dyDescent="0.2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x14ac:dyDescent="0.2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x14ac:dyDescent="0.2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x14ac:dyDescent="0.2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x14ac:dyDescent="0.2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x14ac:dyDescent="0.2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x14ac:dyDescent="0.2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x14ac:dyDescent="0.2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x14ac:dyDescent="0.2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x14ac:dyDescent="0.2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x14ac:dyDescent="0.2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x14ac:dyDescent="0.2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x14ac:dyDescent="0.2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x14ac:dyDescent="0.2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x14ac:dyDescent="0.2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x14ac:dyDescent="0.2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x14ac:dyDescent="0.2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x14ac:dyDescent="0.2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x14ac:dyDescent="0.2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x14ac:dyDescent="0.2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x14ac:dyDescent="0.2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x14ac:dyDescent="0.2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x14ac:dyDescent="0.2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x14ac:dyDescent="0.2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x14ac:dyDescent="0.2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x14ac:dyDescent="0.2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x14ac:dyDescent="0.2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x14ac:dyDescent="0.2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x14ac:dyDescent="0.2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x14ac:dyDescent="0.2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x14ac:dyDescent="0.2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x14ac:dyDescent="0.2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x14ac:dyDescent="0.2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x14ac:dyDescent="0.2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x14ac:dyDescent="0.2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x14ac:dyDescent="0.2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x14ac:dyDescent="0.2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x14ac:dyDescent="0.2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x14ac:dyDescent="0.2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x14ac:dyDescent="0.2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x14ac:dyDescent="0.2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x14ac:dyDescent="0.2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x14ac:dyDescent="0.2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x14ac:dyDescent="0.2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x14ac:dyDescent="0.2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x14ac:dyDescent="0.2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x14ac:dyDescent="0.2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x14ac:dyDescent="0.2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x14ac:dyDescent="0.2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x14ac:dyDescent="0.2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x14ac:dyDescent="0.2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x14ac:dyDescent="0.2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x14ac:dyDescent="0.2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x14ac:dyDescent="0.2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x14ac:dyDescent="0.2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x14ac:dyDescent="0.2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x14ac:dyDescent="0.2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x14ac:dyDescent="0.2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x14ac:dyDescent="0.2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x14ac:dyDescent="0.2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x14ac:dyDescent="0.2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x14ac:dyDescent="0.2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x14ac:dyDescent="0.2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x14ac:dyDescent="0.2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x14ac:dyDescent="0.2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x14ac:dyDescent="0.2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x14ac:dyDescent="0.2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x14ac:dyDescent="0.2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x14ac:dyDescent="0.2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x14ac:dyDescent="0.2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x14ac:dyDescent="0.2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x14ac:dyDescent="0.2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x14ac:dyDescent="0.2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x14ac:dyDescent="0.2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x14ac:dyDescent="0.2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x14ac:dyDescent="0.2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x14ac:dyDescent="0.2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x14ac:dyDescent="0.2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x14ac:dyDescent="0.2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x14ac:dyDescent="0.2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x14ac:dyDescent="0.2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x14ac:dyDescent="0.2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x14ac:dyDescent="0.2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x14ac:dyDescent="0.2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x14ac:dyDescent="0.2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x14ac:dyDescent="0.2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x14ac:dyDescent="0.2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x14ac:dyDescent="0.2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x14ac:dyDescent="0.2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x14ac:dyDescent="0.2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x14ac:dyDescent="0.2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x14ac:dyDescent="0.2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x14ac:dyDescent="0.2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x14ac:dyDescent="0.2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x14ac:dyDescent="0.2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x14ac:dyDescent="0.2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x14ac:dyDescent="0.2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x14ac:dyDescent="0.2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x14ac:dyDescent="0.2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x14ac:dyDescent="0.2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x14ac:dyDescent="0.2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x14ac:dyDescent="0.2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x14ac:dyDescent="0.2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x14ac:dyDescent="0.2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x14ac:dyDescent="0.2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x14ac:dyDescent="0.2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x14ac:dyDescent="0.2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x14ac:dyDescent="0.2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x14ac:dyDescent="0.2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x14ac:dyDescent="0.2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x14ac:dyDescent="0.2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x14ac:dyDescent="0.2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x14ac:dyDescent="0.2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x14ac:dyDescent="0.2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x14ac:dyDescent="0.2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x14ac:dyDescent="0.2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x14ac:dyDescent="0.2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x14ac:dyDescent="0.2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x14ac:dyDescent="0.2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x14ac:dyDescent="0.2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x14ac:dyDescent="0.2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x14ac:dyDescent="0.2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x14ac:dyDescent="0.2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x14ac:dyDescent="0.2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x14ac:dyDescent="0.2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x14ac:dyDescent="0.2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x14ac:dyDescent="0.2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x14ac:dyDescent="0.2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x14ac:dyDescent="0.2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x14ac:dyDescent="0.2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x14ac:dyDescent="0.2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x14ac:dyDescent="0.2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x14ac:dyDescent="0.2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x14ac:dyDescent="0.2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x14ac:dyDescent="0.2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x14ac:dyDescent="0.2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x14ac:dyDescent="0.2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x14ac:dyDescent="0.2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x14ac:dyDescent="0.2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x14ac:dyDescent="0.2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x14ac:dyDescent="0.2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x14ac:dyDescent="0.2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x14ac:dyDescent="0.2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x14ac:dyDescent="0.2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x14ac:dyDescent="0.2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x14ac:dyDescent="0.2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x14ac:dyDescent="0.2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x14ac:dyDescent="0.2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x14ac:dyDescent="0.2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x14ac:dyDescent="0.2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x14ac:dyDescent="0.2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x14ac:dyDescent="0.2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x14ac:dyDescent="0.2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x14ac:dyDescent="0.2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x14ac:dyDescent="0.2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x14ac:dyDescent="0.2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x14ac:dyDescent="0.2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x14ac:dyDescent="0.2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x14ac:dyDescent="0.2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x14ac:dyDescent="0.2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x14ac:dyDescent="0.2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x14ac:dyDescent="0.2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x14ac:dyDescent="0.2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x14ac:dyDescent="0.2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x14ac:dyDescent="0.2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x14ac:dyDescent="0.2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x14ac:dyDescent="0.2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x14ac:dyDescent="0.2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x14ac:dyDescent="0.2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x14ac:dyDescent="0.2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x14ac:dyDescent="0.2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x14ac:dyDescent="0.2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x14ac:dyDescent="0.2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x14ac:dyDescent="0.2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x14ac:dyDescent="0.2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x14ac:dyDescent="0.2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x14ac:dyDescent="0.2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x14ac:dyDescent="0.2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x14ac:dyDescent="0.2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x14ac:dyDescent="0.2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x14ac:dyDescent="0.2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x14ac:dyDescent="0.2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x14ac:dyDescent="0.2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x14ac:dyDescent="0.2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x14ac:dyDescent="0.2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x14ac:dyDescent="0.2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x14ac:dyDescent="0.2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x14ac:dyDescent="0.2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x14ac:dyDescent="0.2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x14ac:dyDescent="0.2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x14ac:dyDescent="0.2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x14ac:dyDescent="0.2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x14ac:dyDescent="0.2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x14ac:dyDescent="0.2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x14ac:dyDescent="0.2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x14ac:dyDescent="0.2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x14ac:dyDescent="0.2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x14ac:dyDescent="0.2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x14ac:dyDescent="0.2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x14ac:dyDescent="0.2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x14ac:dyDescent="0.2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x14ac:dyDescent="0.2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x14ac:dyDescent="0.2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x14ac:dyDescent="0.2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x14ac:dyDescent="0.2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x14ac:dyDescent="0.2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x14ac:dyDescent="0.2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x14ac:dyDescent="0.2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x14ac:dyDescent="0.2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x14ac:dyDescent="0.2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x14ac:dyDescent="0.2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x14ac:dyDescent="0.2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x14ac:dyDescent="0.2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x14ac:dyDescent="0.2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x14ac:dyDescent="0.2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x14ac:dyDescent="0.2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x14ac:dyDescent="0.2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x14ac:dyDescent="0.2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x14ac:dyDescent="0.2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x14ac:dyDescent="0.2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x14ac:dyDescent="0.2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x14ac:dyDescent="0.2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x14ac:dyDescent="0.2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x14ac:dyDescent="0.2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x14ac:dyDescent="0.2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x14ac:dyDescent="0.2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x14ac:dyDescent="0.2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x14ac:dyDescent="0.2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x14ac:dyDescent="0.2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x14ac:dyDescent="0.2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x14ac:dyDescent="0.2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x14ac:dyDescent="0.2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x14ac:dyDescent="0.2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x14ac:dyDescent="0.2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x14ac:dyDescent="0.2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x14ac:dyDescent="0.2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x14ac:dyDescent="0.2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x14ac:dyDescent="0.2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x14ac:dyDescent="0.2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x14ac:dyDescent="0.2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x14ac:dyDescent="0.2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x14ac:dyDescent="0.2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x14ac:dyDescent="0.2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x14ac:dyDescent="0.2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x14ac:dyDescent="0.2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x14ac:dyDescent="0.2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x14ac:dyDescent="0.2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x14ac:dyDescent="0.2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x14ac:dyDescent="0.2">
      <c r="A382" s="77"/>
      <c r="C382" s="76"/>
      <c r="D382" s="77"/>
      <c r="E382" s="79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x14ac:dyDescent="0.2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x14ac:dyDescent="0.2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x14ac:dyDescent="0.2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x14ac:dyDescent="0.2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x14ac:dyDescent="0.2">
      <c r="A387" s="77"/>
      <c r="C387" s="76"/>
      <c r="D387" s="77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x14ac:dyDescent="0.2">
      <c r="A388" s="77"/>
      <c r="C388" s="76"/>
      <c r="D388" s="77"/>
      <c r="E388" s="79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x14ac:dyDescent="0.2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x14ac:dyDescent="0.2">
      <c r="A390" s="77"/>
      <c r="C390" s="76"/>
      <c r="D390" s="77"/>
      <c r="E390" s="78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x14ac:dyDescent="0.2">
      <c r="A391" s="77"/>
      <c r="C391" s="76"/>
      <c r="D391" s="77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x14ac:dyDescent="0.2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x14ac:dyDescent="0.2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x14ac:dyDescent="0.2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x14ac:dyDescent="0.2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x14ac:dyDescent="0.2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x14ac:dyDescent="0.2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x14ac:dyDescent="0.2">
      <c r="A398" s="77"/>
      <c r="C398" s="76"/>
      <c r="D398" s="77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x14ac:dyDescent="0.2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x14ac:dyDescent="0.2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x14ac:dyDescent="0.2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x14ac:dyDescent="0.2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x14ac:dyDescent="0.2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x14ac:dyDescent="0.2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x14ac:dyDescent="0.2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x14ac:dyDescent="0.2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x14ac:dyDescent="0.2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x14ac:dyDescent="0.2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x14ac:dyDescent="0.2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x14ac:dyDescent="0.2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x14ac:dyDescent="0.2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x14ac:dyDescent="0.2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x14ac:dyDescent="0.2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x14ac:dyDescent="0.2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x14ac:dyDescent="0.2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x14ac:dyDescent="0.2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x14ac:dyDescent="0.2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x14ac:dyDescent="0.2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x14ac:dyDescent="0.2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x14ac:dyDescent="0.2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x14ac:dyDescent="0.2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x14ac:dyDescent="0.2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x14ac:dyDescent="0.2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x14ac:dyDescent="0.2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x14ac:dyDescent="0.2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x14ac:dyDescent="0.2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x14ac:dyDescent="0.2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x14ac:dyDescent="0.2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x14ac:dyDescent="0.2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x14ac:dyDescent="0.2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x14ac:dyDescent="0.2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x14ac:dyDescent="0.2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x14ac:dyDescent="0.2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x14ac:dyDescent="0.2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x14ac:dyDescent="0.2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x14ac:dyDescent="0.2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x14ac:dyDescent="0.2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x14ac:dyDescent="0.2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x14ac:dyDescent="0.2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x14ac:dyDescent="0.2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x14ac:dyDescent="0.2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x14ac:dyDescent="0.2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x14ac:dyDescent="0.2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x14ac:dyDescent="0.2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x14ac:dyDescent="0.2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x14ac:dyDescent="0.2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x14ac:dyDescent="0.2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x14ac:dyDescent="0.2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x14ac:dyDescent="0.2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x14ac:dyDescent="0.2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x14ac:dyDescent="0.2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x14ac:dyDescent="0.2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x14ac:dyDescent="0.2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x14ac:dyDescent="0.2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x14ac:dyDescent="0.2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x14ac:dyDescent="0.2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x14ac:dyDescent="0.2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x14ac:dyDescent="0.2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x14ac:dyDescent="0.2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x14ac:dyDescent="0.2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x14ac:dyDescent="0.2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x14ac:dyDescent="0.2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x14ac:dyDescent="0.2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x14ac:dyDescent="0.2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x14ac:dyDescent="0.2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x14ac:dyDescent="0.2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x14ac:dyDescent="0.2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x14ac:dyDescent="0.2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x14ac:dyDescent="0.2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x14ac:dyDescent="0.2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x14ac:dyDescent="0.2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x14ac:dyDescent="0.2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x14ac:dyDescent="0.2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x14ac:dyDescent="0.2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x14ac:dyDescent="0.2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x14ac:dyDescent="0.2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x14ac:dyDescent="0.2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x14ac:dyDescent="0.2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x14ac:dyDescent="0.2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x14ac:dyDescent="0.2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x14ac:dyDescent="0.2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x14ac:dyDescent="0.2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x14ac:dyDescent="0.2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x14ac:dyDescent="0.2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x14ac:dyDescent="0.2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x14ac:dyDescent="0.2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x14ac:dyDescent="0.2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x14ac:dyDescent="0.2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x14ac:dyDescent="0.2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x14ac:dyDescent="0.2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x14ac:dyDescent="0.2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x14ac:dyDescent="0.2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x14ac:dyDescent="0.2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x14ac:dyDescent="0.2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x14ac:dyDescent="0.2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x14ac:dyDescent="0.2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x14ac:dyDescent="0.2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x14ac:dyDescent="0.2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x14ac:dyDescent="0.2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x14ac:dyDescent="0.2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x14ac:dyDescent="0.2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x14ac:dyDescent="0.2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x14ac:dyDescent="0.2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x14ac:dyDescent="0.2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x14ac:dyDescent="0.2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x14ac:dyDescent="0.2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x14ac:dyDescent="0.2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x14ac:dyDescent="0.2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x14ac:dyDescent="0.2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x14ac:dyDescent="0.2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x14ac:dyDescent="0.2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x14ac:dyDescent="0.2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x14ac:dyDescent="0.2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x14ac:dyDescent="0.2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x14ac:dyDescent="0.2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x14ac:dyDescent="0.2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x14ac:dyDescent="0.2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x14ac:dyDescent="0.2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x14ac:dyDescent="0.2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x14ac:dyDescent="0.2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x14ac:dyDescent="0.2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x14ac:dyDescent="0.2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x14ac:dyDescent="0.2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x14ac:dyDescent="0.2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x14ac:dyDescent="0.2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x14ac:dyDescent="0.2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x14ac:dyDescent="0.2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x14ac:dyDescent="0.2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x14ac:dyDescent="0.2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x14ac:dyDescent="0.2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x14ac:dyDescent="0.2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x14ac:dyDescent="0.2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x14ac:dyDescent="0.2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x14ac:dyDescent="0.2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x14ac:dyDescent="0.2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x14ac:dyDescent="0.2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x14ac:dyDescent="0.2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x14ac:dyDescent="0.2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x14ac:dyDescent="0.2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x14ac:dyDescent="0.2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x14ac:dyDescent="0.2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x14ac:dyDescent="0.2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x14ac:dyDescent="0.2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x14ac:dyDescent="0.2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x14ac:dyDescent="0.2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x14ac:dyDescent="0.2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x14ac:dyDescent="0.2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x14ac:dyDescent="0.2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x14ac:dyDescent="0.2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x14ac:dyDescent="0.2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x14ac:dyDescent="0.2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x14ac:dyDescent="0.2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x14ac:dyDescent="0.2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x14ac:dyDescent="0.2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x14ac:dyDescent="0.2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x14ac:dyDescent="0.2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x14ac:dyDescent="0.2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x14ac:dyDescent="0.2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x14ac:dyDescent="0.2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x14ac:dyDescent="0.2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x14ac:dyDescent="0.2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x14ac:dyDescent="0.2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x14ac:dyDescent="0.2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x14ac:dyDescent="0.2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x14ac:dyDescent="0.2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x14ac:dyDescent="0.2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x14ac:dyDescent="0.2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x14ac:dyDescent="0.2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x14ac:dyDescent="0.2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x14ac:dyDescent="0.2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x14ac:dyDescent="0.2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x14ac:dyDescent="0.2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x14ac:dyDescent="0.2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x14ac:dyDescent="0.2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x14ac:dyDescent="0.2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x14ac:dyDescent="0.2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x14ac:dyDescent="0.2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x14ac:dyDescent="0.2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x14ac:dyDescent="0.2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x14ac:dyDescent="0.2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x14ac:dyDescent="0.2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x14ac:dyDescent="0.2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x14ac:dyDescent="0.2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x14ac:dyDescent="0.2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x14ac:dyDescent="0.2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x14ac:dyDescent="0.2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x14ac:dyDescent="0.2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x14ac:dyDescent="0.2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x14ac:dyDescent="0.2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x14ac:dyDescent="0.2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x14ac:dyDescent="0.2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x14ac:dyDescent="0.2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x14ac:dyDescent="0.2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x14ac:dyDescent="0.2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x14ac:dyDescent="0.2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x14ac:dyDescent="0.2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x14ac:dyDescent="0.2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x14ac:dyDescent="0.2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x14ac:dyDescent="0.2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x14ac:dyDescent="0.2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x14ac:dyDescent="0.2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x14ac:dyDescent="0.2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x14ac:dyDescent="0.2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x14ac:dyDescent="0.2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x14ac:dyDescent="0.2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x14ac:dyDescent="0.2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x14ac:dyDescent="0.2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x14ac:dyDescent="0.2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x14ac:dyDescent="0.2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x14ac:dyDescent="0.2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x14ac:dyDescent="0.2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x14ac:dyDescent="0.2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x14ac:dyDescent="0.2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x14ac:dyDescent="0.2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x14ac:dyDescent="0.2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x14ac:dyDescent="0.2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x14ac:dyDescent="0.2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x14ac:dyDescent="0.2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x14ac:dyDescent="0.2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x14ac:dyDescent="0.2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x14ac:dyDescent="0.2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x14ac:dyDescent="0.2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x14ac:dyDescent="0.2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x14ac:dyDescent="0.2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x14ac:dyDescent="0.2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x14ac:dyDescent="0.2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x14ac:dyDescent="0.2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x14ac:dyDescent="0.2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x14ac:dyDescent="0.2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x14ac:dyDescent="0.2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x14ac:dyDescent="0.2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x14ac:dyDescent="0.2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x14ac:dyDescent="0.2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x14ac:dyDescent="0.2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x14ac:dyDescent="0.2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x14ac:dyDescent="0.2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x14ac:dyDescent="0.2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x14ac:dyDescent="0.2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x14ac:dyDescent="0.2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x14ac:dyDescent="0.2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x14ac:dyDescent="0.2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x14ac:dyDescent="0.2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x14ac:dyDescent="0.2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x14ac:dyDescent="0.2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x14ac:dyDescent="0.2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x14ac:dyDescent="0.2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x14ac:dyDescent="0.2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x14ac:dyDescent="0.2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x14ac:dyDescent="0.2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x14ac:dyDescent="0.2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x14ac:dyDescent="0.2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x14ac:dyDescent="0.2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x14ac:dyDescent="0.2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x14ac:dyDescent="0.2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x14ac:dyDescent="0.2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x14ac:dyDescent="0.2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x14ac:dyDescent="0.2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x14ac:dyDescent="0.2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x14ac:dyDescent="0.2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x14ac:dyDescent="0.2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x14ac:dyDescent="0.2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x14ac:dyDescent="0.2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x14ac:dyDescent="0.2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x14ac:dyDescent="0.2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x14ac:dyDescent="0.2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x14ac:dyDescent="0.2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x14ac:dyDescent="0.2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x14ac:dyDescent="0.2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x14ac:dyDescent="0.2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x14ac:dyDescent="0.2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x14ac:dyDescent="0.2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x14ac:dyDescent="0.2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x14ac:dyDescent="0.2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x14ac:dyDescent="0.2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x14ac:dyDescent="0.2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x14ac:dyDescent="0.2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x14ac:dyDescent="0.2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x14ac:dyDescent="0.2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x14ac:dyDescent="0.2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x14ac:dyDescent="0.2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x14ac:dyDescent="0.2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x14ac:dyDescent="0.2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x14ac:dyDescent="0.2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x14ac:dyDescent="0.2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x14ac:dyDescent="0.2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x14ac:dyDescent="0.2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x14ac:dyDescent="0.2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x14ac:dyDescent="0.2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x14ac:dyDescent="0.2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x14ac:dyDescent="0.2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x14ac:dyDescent="0.2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x14ac:dyDescent="0.2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x14ac:dyDescent="0.2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x14ac:dyDescent="0.2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x14ac:dyDescent="0.2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x14ac:dyDescent="0.2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x14ac:dyDescent="0.2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x14ac:dyDescent="0.2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x14ac:dyDescent="0.2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x14ac:dyDescent="0.2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x14ac:dyDescent="0.2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x14ac:dyDescent="0.2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x14ac:dyDescent="0.2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x14ac:dyDescent="0.2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x14ac:dyDescent="0.2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x14ac:dyDescent="0.2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x14ac:dyDescent="0.2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x14ac:dyDescent="0.2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x14ac:dyDescent="0.2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x14ac:dyDescent="0.2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x14ac:dyDescent="0.2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x14ac:dyDescent="0.2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x14ac:dyDescent="0.2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x14ac:dyDescent="0.2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x14ac:dyDescent="0.2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x14ac:dyDescent="0.2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x14ac:dyDescent="0.2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x14ac:dyDescent="0.2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x14ac:dyDescent="0.2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x14ac:dyDescent="0.2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x14ac:dyDescent="0.2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x14ac:dyDescent="0.2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x14ac:dyDescent="0.2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x14ac:dyDescent="0.2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x14ac:dyDescent="0.2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x14ac:dyDescent="0.2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x14ac:dyDescent="0.2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x14ac:dyDescent="0.2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x14ac:dyDescent="0.2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x14ac:dyDescent="0.2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x14ac:dyDescent="0.2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x14ac:dyDescent="0.2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x14ac:dyDescent="0.2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x14ac:dyDescent="0.2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x14ac:dyDescent="0.2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x14ac:dyDescent="0.2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x14ac:dyDescent="0.2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x14ac:dyDescent="0.2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x14ac:dyDescent="0.2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x14ac:dyDescent="0.2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x14ac:dyDescent="0.2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x14ac:dyDescent="0.2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x14ac:dyDescent="0.2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x14ac:dyDescent="0.2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x14ac:dyDescent="0.2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x14ac:dyDescent="0.2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x14ac:dyDescent="0.2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x14ac:dyDescent="0.2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x14ac:dyDescent="0.2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x14ac:dyDescent="0.2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x14ac:dyDescent="0.2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x14ac:dyDescent="0.2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x14ac:dyDescent="0.2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x14ac:dyDescent="0.2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x14ac:dyDescent="0.2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x14ac:dyDescent="0.2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x14ac:dyDescent="0.2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x14ac:dyDescent="0.2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x14ac:dyDescent="0.2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x14ac:dyDescent="0.2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x14ac:dyDescent="0.2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x14ac:dyDescent="0.2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x14ac:dyDescent="0.2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x14ac:dyDescent="0.2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x14ac:dyDescent="0.2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x14ac:dyDescent="0.2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x14ac:dyDescent="0.2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x14ac:dyDescent="0.2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x14ac:dyDescent="0.2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x14ac:dyDescent="0.2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x14ac:dyDescent="0.2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x14ac:dyDescent="0.2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x14ac:dyDescent="0.2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x14ac:dyDescent="0.2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x14ac:dyDescent="0.2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x14ac:dyDescent="0.2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x14ac:dyDescent="0.2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x14ac:dyDescent="0.2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x14ac:dyDescent="0.2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x14ac:dyDescent="0.2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x14ac:dyDescent="0.2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x14ac:dyDescent="0.2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x14ac:dyDescent="0.2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x14ac:dyDescent="0.2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x14ac:dyDescent="0.2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x14ac:dyDescent="0.2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x14ac:dyDescent="0.2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x14ac:dyDescent="0.2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x14ac:dyDescent="0.2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x14ac:dyDescent="0.2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x14ac:dyDescent="0.2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x14ac:dyDescent="0.2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x14ac:dyDescent="0.2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x14ac:dyDescent="0.2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x14ac:dyDescent="0.2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x14ac:dyDescent="0.2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x14ac:dyDescent="0.2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x14ac:dyDescent="0.2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x14ac:dyDescent="0.2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x14ac:dyDescent="0.2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x14ac:dyDescent="0.2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x14ac:dyDescent="0.2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x14ac:dyDescent="0.2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x14ac:dyDescent="0.2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x14ac:dyDescent="0.2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x14ac:dyDescent="0.2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x14ac:dyDescent="0.2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x14ac:dyDescent="0.2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x14ac:dyDescent="0.2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x14ac:dyDescent="0.2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x14ac:dyDescent="0.2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x14ac:dyDescent="0.2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x14ac:dyDescent="0.2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x14ac:dyDescent="0.2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x14ac:dyDescent="0.2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x14ac:dyDescent="0.2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x14ac:dyDescent="0.2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x14ac:dyDescent="0.2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x14ac:dyDescent="0.2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x14ac:dyDescent="0.2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x14ac:dyDescent="0.2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x14ac:dyDescent="0.2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x14ac:dyDescent="0.2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x14ac:dyDescent="0.2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x14ac:dyDescent="0.2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x14ac:dyDescent="0.2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x14ac:dyDescent="0.2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x14ac:dyDescent="0.2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x14ac:dyDescent="0.2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x14ac:dyDescent="0.2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x14ac:dyDescent="0.2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x14ac:dyDescent="0.2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x14ac:dyDescent="0.2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x14ac:dyDescent="0.2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x14ac:dyDescent="0.2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x14ac:dyDescent="0.2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x14ac:dyDescent="0.2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x14ac:dyDescent="0.2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x14ac:dyDescent="0.2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x14ac:dyDescent="0.2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x14ac:dyDescent="0.2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x14ac:dyDescent="0.2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x14ac:dyDescent="0.2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x14ac:dyDescent="0.2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x14ac:dyDescent="0.2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x14ac:dyDescent="0.2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x14ac:dyDescent="0.2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x14ac:dyDescent="0.2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x14ac:dyDescent="0.2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x14ac:dyDescent="0.2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x14ac:dyDescent="0.2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x14ac:dyDescent="0.2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x14ac:dyDescent="0.2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x14ac:dyDescent="0.2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x14ac:dyDescent="0.2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x14ac:dyDescent="0.2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x14ac:dyDescent="0.2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x14ac:dyDescent="0.2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x14ac:dyDescent="0.2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x14ac:dyDescent="0.2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x14ac:dyDescent="0.2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x14ac:dyDescent="0.2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x14ac:dyDescent="0.2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x14ac:dyDescent="0.2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x14ac:dyDescent="0.2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x14ac:dyDescent="0.2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x14ac:dyDescent="0.2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x14ac:dyDescent="0.2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x14ac:dyDescent="0.2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x14ac:dyDescent="0.2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x14ac:dyDescent="0.2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x14ac:dyDescent="0.2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x14ac:dyDescent="0.2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x14ac:dyDescent="0.2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x14ac:dyDescent="0.2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x14ac:dyDescent="0.2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x14ac:dyDescent="0.2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x14ac:dyDescent="0.2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x14ac:dyDescent="0.2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x14ac:dyDescent="0.2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x14ac:dyDescent="0.2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x14ac:dyDescent="0.2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x14ac:dyDescent="0.2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x14ac:dyDescent="0.2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x14ac:dyDescent="0.2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x14ac:dyDescent="0.2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x14ac:dyDescent="0.2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x14ac:dyDescent="0.2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x14ac:dyDescent="0.2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x14ac:dyDescent="0.2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x14ac:dyDescent="0.2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x14ac:dyDescent="0.2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x14ac:dyDescent="0.2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x14ac:dyDescent="0.2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x14ac:dyDescent="0.2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x14ac:dyDescent="0.2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x14ac:dyDescent="0.2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x14ac:dyDescent="0.2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x14ac:dyDescent="0.2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x14ac:dyDescent="0.2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x14ac:dyDescent="0.2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x14ac:dyDescent="0.2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x14ac:dyDescent="0.2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x14ac:dyDescent="0.2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x14ac:dyDescent="0.2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x14ac:dyDescent="0.2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x14ac:dyDescent="0.2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x14ac:dyDescent="0.2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x14ac:dyDescent="0.2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x14ac:dyDescent="0.2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x14ac:dyDescent="0.2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x14ac:dyDescent="0.2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x14ac:dyDescent="0.2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x14ac:dyDescent="0.2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x14ac:dyDescent="0.2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x14ac:dyDescent="0.2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x14ac:dyDescent="0.2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x14ac:dyDescent="0.2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x14ac:dyDescent="0.2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x14ac:dyDescent="0.2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x14ac:dyDescent="0.2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x14ac:dyDescent="0.2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x14ac:dyDescent="0.2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x14ac:dyDescent="0.2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x14ac:dyDescent="0.2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x14ac:dyDescent="0.2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x14ac:dyDescent="0.2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x14ac:dyDescent="0.2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x14ac:dyDescent="0.2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x14ac:dyDescent="0.2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x14ac:dyDescent="0.2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x14ac:dyDescent="0.2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x14ac:dyDescent="0.2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x14ac:dyDescent="0.2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x14ac:dyDescent="0.2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x14ac:dyDescent="0.2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x14ac:dyDescent="0.2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x14ac:dyDescent="0.2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x14ac:dyDescent="0.2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x14ac:dyDescent="0.2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x14ac:dyDescent="0.2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x14ac:dyDescent="0.2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x14ac:dyDescent="0.2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x14ac:dyDescent="0.2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x14ac:dyDescent="0.2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x14ac:dyDescent="0.2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x14ac:dyDescent="0.2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x14ac:dyDescent="0.2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x14ac:dyDescent="0.2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x14ac:dyDescent="0.2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x14ac:dyDescent="0.2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x14ac:dyDescent="0.2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x14ac:dyDescent="0.2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x14ac:dyDescent="0.2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x14ac:dyDescent="0.2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x14ac:dyDescent="0.2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x14ac:dyDescent="0.2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x14ac:dyDescent="0.2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x14ac:dyDescent="0.2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x14ac:dyDescent="0.2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x14ac:dyDescent="0.2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x14ac:dyDescent="0.2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x14ac:dyDescent="0.2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x14ac:dyDescent="0.2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x14ac:dyDescent="0.2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x14ac:dyDescent="0.2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x14ac:dyDescent="0.2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x14ac:dyDescent="0.2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x14ac:dyDescent="0.2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x14ac:dyDescent="0.2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x14ac:dyDescent="0.2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x14ac:dyDescent="0.2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x14ac:dyDescent="0.2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x14ac:dyDescent="0.2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x14ac:dyDescent="0.2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x14ac:dyDescent="0.2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x14ac:dyDescent="0.2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x14ac:dyDescent="0.2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x14ac:dyDescent="0.2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x14ac:dyDescent="0.2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x14ac:dyDescent="0.2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x14ac:dyDescent="0.2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x14ac:dyDescent="0.2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x14ac:dyDescent="0.2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x14ac:dyDescent="0.2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x14ac:dyDescent="0.2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x14ac:dyDescent="0.2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x14ac:dyDescent="0.2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x14ac:dyDescent="0.2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x14ac:dyDescent="0.2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x14ac:dyDescent="0.2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x14ac:dyDescent="0.2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x14ac:dyDescent="0.2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x14ac:dyDescent="0.2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x14ac:dyDescent="0.2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x14ac:dyDescent="0.2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x14ac:dyDescent="0.2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x14ac:dyDescent="0.2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x14ac:dyDescent="0.2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x14ac:dyDescent="0.2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x14ac:dyDescent="0.2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x14ac:dyDescent="0.2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x14ac:dyDescent="0.2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x14ac:dyDescent="0.2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x14ac:dyDescent="0.2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x14ac:dyDescent="0.2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x14ac:dyDescent="0.2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x14ac:dyDescent="0.2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x14ac:dyDescent="0.2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x14ac:dyDescent="0.2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x14ac:dyDescent="0.2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x14ac:dyDescent="0.2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x14ac:dyDescent="0.2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x14ac:dyDescent="0.2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x14ac:dyDescent="0.2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x14ac:dyDescent="0.2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x14ac:dyDescent="0.2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x14ac:dyDescent="0.2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x14ac:dyDescent="0.2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x14ac:dyDescent="0.2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x14ac:dyDescent="0.2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x14ac:dyDescent="0.2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x14ac:dyDescent="0.2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x14ac:dyDescent="0.2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x14ac:dyDescent="0.2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x14ac:dyDescent="0.2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x14ac:dyDescent="0.2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x14ac:dyDescent="0.2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x14ac:dyDescent="0.2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x14ac:dyDescent="0.2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x14ac:dyDescent="0.2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x14ac:dyDescent="0.2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x14ac:dyDescent="0.2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x14ac:dyDescent="0.2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x14ac:dyDescent="0.2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x14ac:dyDescent="0.2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x14ac:dyDescent="0.2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x14ac:dyDescent="0.2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x14ac:dyDescent="0.2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x14ac:dyDescent="0.2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x14ac:dyDescent="0.2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x14ac:dyDescent="0.2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x14ac:dyDescent="0.2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x14ac:dyDescent="0.2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x14ac:dyDescent="0.2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x14ac:dyDescent="0.2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x14ac:dyDescent="0.2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x14ac:dyDescent="0.2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x14ac:dyDescent="0.2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x14ac:dyDescent="0.2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x14ac:dyDescent="0.2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x14ac:dyDescent="0.2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x14ac:dyDescent="0.2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x14ac:dyDescent="0.2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x14ac:dyDescent="0.2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x14ac:dyDescent="0.2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x14ac:dyDescent="0.2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x14ac:dyDescent="0.2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x14ac:dyDescent="0.2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x14ac:dyDescent="0.2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x14ac:dyDescent="0.2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x14ac:dyDescent="0.2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x14ac:dyDescent="0.2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x14ac:dyDescent="0.2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x14ac:dyDescent="0.2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x14ac:dyDescent="0.2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x14ac:dyDescent="0.2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x14ac:dyDescent="0.2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x14ac:dyDescent="0.2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x14ac:dyDescent="0.2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x14ac:dyDescent="0.2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x14ac:dyDescent="0.2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x14ac:dyDescent="0.2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x14ac:dyDescent="0.2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x14ac:dyDescent="0.2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x14ac:dyDescent="0.2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x14ac:dyDescent="0.2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x14ac:dyDescent="0.2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x14ac:dyDescent="0.2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x14ac:dyDescent="0.2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x14ac:dyDescent="0.2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x14ac:dyDescent="0.2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x14ac:dyDescent="0.2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x14ac:dyDescent="0.2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x14ac:dyDescent="0.2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x14ac:dyDescent="0.2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x14ac:dyDescent="0.2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x14ac:dyDescent="0.2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x14ac:dyDescent="0.2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x14ac:dyDescent="0.2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x14ac:dyDescent="0.2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x14ac:dyDescent="0.2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x14ac:dyDescent="0.2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x14ac:dyDescent="0.2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x14ac:dyDescent="0.2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x14ac:dyDescent="0.2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x14ac:dyDescent="0.2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x14ac:dyDescent="0.2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x14ac:dyDescent="0.2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x14ac:dyDescent="0.2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x14ac:dyDescent="0.2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x14ac:dyDescent="0.2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x14ac:dyDescent="0.2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x14ac:dyDescent="0.2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x14ac:dyDescent="0.2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x14ac:dyDescent="0.2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x14ac:dyDescent="0.2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x14ac:dyDescent="0.2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x14ac:dyDescent="0.2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x14ac:dyDescent="0.2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x14ac:dyDescent="0.2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x14ac:dyDescent="0.2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x14ac:dyDescent="0.2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x14ac:dyDescent="0.2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x14ac:dyDescent="0.2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x14ac:dyDescent="0.2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x14ac:dyDescent="0.2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x14ac:dyDescent="0.2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x14ac:dyDescent="0.2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x14ac:dyDescent="0.2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x14ac:dyDescent="0.2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x14ac:dyDescent="0.2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x14ac:dyDescent="0.2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x14ac:dyDescent="0.2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x14ac:dyDescent="0.2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x14ac:dyDescent="0.2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x14ac:dyDescent="0.2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x14ac:dyDescent="0.2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x14ac:dyDescent="0.2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x14ac:dyDescent="0.2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x14ac:dyDescent="0.2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x14ac:dyDescent="0.2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x14ac:dyDescent="0.2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x14ac:dyDescent="0.2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x14ac:dyDescent="0.2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x14ac:dyDescent="0.2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x14ac:dyDescent="0.2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x14ac:dyDescent="0.2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x14ac:dyDescent="0.2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x14ac:dyDescent="0.2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x14ac:dyDescent="0.2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x14ac:dyDescent="0.2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x14ac:dyDescent="0.2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x14ac:dyDescent="0.2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x14ac:dyDescent="0.2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x14ac:dyDescent="0.2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x14ac:dyDescent="0.2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x14ac:dyDescent="0.2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x14ac:dyDescent="0.2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x14ac:dyDescent="0.2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x14ac:dyDescent="0.2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x14ac:dyDescent="0.2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x14ac:dyDescent="0.2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x14ac:dyDescent="0.2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x14ac:dyDescent="0.2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x14ac:dyDescent="0.2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x14ac:dyDescent="0.2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x14ac:dyDescent="0.2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x14ac:dyDescent="0.2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x14ac:dyDescent="0.2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x14ac:dyDescent="0.2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x14ac:dyDescent="0.2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x14ac:dyDescent="0.2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x14ac:dyDescent="0.2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x14ac:dyDescent="0.2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x14ac:dyDescent="0.2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x14ac:dyDescent="0.2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x14ac:dyDescent="0.2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x14ac:dyDescent="0.2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x14ac:dyDescent="0.2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x14ac:dyDescent="0.2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x14ac:dyDescent="0.2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x14ac:dyDescent="0.2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x14ac:dyDescent="0.2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x14ac:dyDescent="0.2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x14ac:dyDescent="0.2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x14ac:dyDescent="0.2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x14ac:dyDescent="0.2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x14ac:dyDescent="0.2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x14ac:dyDescent="0.2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x14ac:dyDescent="0.2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x14ac:dyDescent="0.2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x14ac:dyDescent="0.2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x14ac:dyDescent="0.2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x14ac:dyDescent="0.2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x14ac:dyDescent="0.2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x14ac:dyDescent="0.2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x14ac:dyDescent="0.2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x14ac:dyDescent="0.2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x14ac:dyDescent="0.2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x14ac:dyDescent="0.2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x14ac:dyDescent="0.2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x14ac:dyDescent="0.2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x14ac:dyDescent="0.2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x14ac:dyDescent="0.2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x14ac:dyDescent="0.2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x14ac:dyDescent="0.2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x14ac:dyDescent="0.2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x14ac:dyDescent="0.2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x14ac:dyDescent="0.2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x14ac:dyDescent="0.2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x14ac:dyDescent="0.2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x14ac:dyDescent="0.2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x14ac:dyDescent="0.2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x14ac:dyDescent="0.2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x14ac:dyDescent="0.2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x14ac:dyDescent="0.2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x14ac:dyDescent="0.2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x14ac:dyDescent="0.2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x14ac:dyDescent="0.2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x14ac:dyDescent="0.2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x14ac:dyDescent="0.2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x14ac:dyDescent="0.2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x14ac:dyDescent="0.2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x14ac:dyDescent="0.2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x14ac:dyDescent="0.2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x14ac:dyDescent="0.2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x14ac:dyDescent="0.2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x14ac:dyDescent="0.2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x14ac:dyDescent="0.2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x14ac:dyDescent="0.2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x14ac:dyDescent="0.2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x14ac:dyDescent="0.2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x14ac:dyDescent="0.2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x14ac:dyDescent="0.2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x14ac:dyDescent="0.2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x14ac:dyDescent="0.2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x14ac:dyDescent="0.2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x14ac:dyDescent="0.2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x14ac:dyDescent="0.2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x14ac:dyDescent="0.2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x14ac:dyDescent="0.2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x14ac:dyDescent="0.2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x14ac:dyDescent="0.2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x14ac:dyDescent="0.2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x14ac:dyDescent="0.2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x14ac:dyDescent="0.2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x14ac:dyDescent="0.2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x14ac:dyDescent="0.2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x14ac:dyDescent="0.2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x14ac:dyDescent="0.2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x14ac:dyDescent="0.2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x14ac:dyDescent="0.2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x14ac:dyDescent="0.2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x14ac:dyDescent="0.2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x14ac:dyDescent="0.2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x14ac:dyDescent="0.2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x14ac:dyDescent="0.2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x14ac:dyDescent="0.2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x14ac:dyDescent="0.2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x14ac:dyDescent="0.2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x14ac:dyDescent="0.2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x14ac:dyDescent="0.2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x14ac:dyDescent="0.2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x14ac:dyDescent="0.2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x14ac:dyDescent="0.2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x14ac:dyDescent="0.2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x14ac:dyDescent="0.2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x14ac:dyDescent="0.2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x14ac:dyDescent="0.2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x14ac:dyDescent="0.2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x14ac:dyDescent="0.2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x14ac:dyDescent="0.2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x14ac:dyDescent="0.2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x14ac:dyDescent="0.2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x14ac:dyDescent="0.2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x14ac:dyDescent="0.2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x14ac:dyDescent="0.2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x14ac:dyDescent="0.2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x14ac:dyDescent="0.2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x14ac:dyDescent="0.2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x14ac:dyDescent="0.2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x14ac:dyDescent="0.2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x14ac:dyDescent="0.2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x14ac:dyDescent="0.2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x14ac:dyDescent="0.2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x14ac:dyDescent="0.2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x14ac:dyDescent="0.2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x14ac:dyDescent="0.2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x14ac:dyDescent="0.2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x14ac:dyDescent="0.2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x14ac:dyDescent="0.2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x14ac:dyDescent="0.2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x14ac:dyDescent="0.2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x14ac:dyDescent="0.2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x14ac:dyDescent="0.2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x14ac:dyDescent="0.2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x14ac:dyDescent="0.2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x14ac:dyDescent="0.2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x14ac:dyDescent="0.2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x14ac:dyDescent="0.2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x14ac:dyDescent="0.2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x14ac:dyDescent="0.2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x14ac:dyDescent="0.2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x14ac:dyDescent="0.2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x14ac:dyDescent="0.2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x14ac:dyDescent="0.2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x14ac:dyDescent="0.2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x14ac:dyDescent="0.2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x14ac:dyDescent="0.2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x14ac:dyDescent="0.2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x14ac:dyDescent="0.2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x14ac:dyDescent="0.2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x14ac:dyDescent="0.2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x14ac:dyDescent="0.2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x14ac:dyDescent="0.2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x14ac:dyDescent="0.2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x14ac:dyDescent="0.2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x14ac:dyDescent="0.2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x14ac:dyDescent="0.2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x14ac:dyDescent="0.2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x14ac:dyDescent="0.2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x14ac:dyDescent="0.2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x14ac:dyDescent="0.2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x14ac:dyDescent="0.2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x14ac:dyDescent="0.2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x14ac:dyDescent="0.2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x14ac:dyDescent="0.2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x14ac:dyDescent="0.2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x14ac:dyDescent="0.2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x14ac:dyDescent="0.2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x14ac:dyDescent="0.2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x14ac:dyDescent="0.2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x14ac:dyDescent="0.2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x14ac:dyDescent="0.2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x14ac:dyDescent="0.2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x14ac:dyDescent="0.2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x14ac:dyDescent="0.2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x14ac:dyDescent="0.2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x14ac:dyDescent="0.2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x14ac:dyDescent="0.2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x14ac:dyDescent="0.2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x14ac:dyDescent="0.2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x14ac:dyDescent="0.2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x14ac:dyDescent="0.2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x14ac:dyDescent="0.2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x14ac:dyDescent="0.2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x14ac:dyDescent="0.2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x14ac:dyDescent="0.2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x14ac:dyDescent="0.2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x14ac:dyDescent="0.2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x14ac:dyDescent="0.2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x14ac:dyDescent="0.2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x14ac:dyDescent="0.2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x14ac:dyDescent="0.2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x14ac:dyDescent="0.2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x14ac:dyDescent="0.2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x14ac:dyDescent="0.2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x14ac:dyDescent="0.2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x14ac:dyDescent="0.2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x14ac:dyDescent="0.2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x14ac:dyDescent="0.2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x14ac:dyDescent="0.2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x14ac:dyDescent="0.2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x14ac:dyDescent="0.2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x14ac:dyDescent="0.2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x14ac:dyDescent="0.2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x14ac:dyDescent="0.2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x14ac:dyDescent="0.2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x14ac:dyDescent="0.2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x14ac:dyDescent="0.2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x14ac:dyDescent="0.2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x14ac:dyDescent="0.2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x14ac:dyDescent="0.2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x14ac:dyDescent="0.2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x14ac:dyDescent="0.2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x14ac:dyDescent="0.2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x14ac:dyDescent="0.2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x14ac:dyDescent="0.2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x14ac:dyDescent="0.2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x14ac:dyDescent="0.2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x14ac:dyDescent="0.2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x14ac:dyDescent="0.2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x14ac:dyDescent="0.2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x14ac:dyDescent="0.2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x14ac:dyDescent="0.2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x14ac:dyDescent="0.2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x14ac:dyDescent="0.2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x14ac:dyDescent="0.2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x14ac:dyDescent="0.2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x14ac:dyDescent="0.2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x14ac:dyDescent="0.2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x14ac:dyDescent="0.2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x14ac:dyDescent="0.2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x14ac:dyDescent="0.2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x14ac:dyDescent="0.2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x14ac:dyDescent="0.2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x14ac:dyDescent="0.2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x14ac:dyDescent="0.2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x14ac:dyDescent="0.2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x14ac:dyDescent="0.2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x14ac:dyDescent="0.2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x14ac:dyDescent="0.2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x14ac:dyDescent="0.2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x14ac:dyDescent="0.2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x14ac:dyDescent="0.2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x14ac:dyDescent="0.2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x14ac:dyDescent="0.2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x14ac:dyDescent="0.2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x14ac:dyDescent="0.2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x14ac:dyDescent="0.2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x14ac:dyDescent="0.2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x14ac:dyDescent="0.2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x14ac:dyDescent="0.2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x14ac:dyDescent="0.2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x14ac:dyDescent="0.2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x14ac:dyDescent="0.2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x14ac:dyDescent="0.2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x14ac:dyDescent="0.2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x14ac:dyDescent="0.2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x14ac:dyDescent="0.2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x14ac:dyDescent="0.2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x14ac:dyDescent="0.2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x14ac:dyDescent="0.2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x14ac:dyDescent="0.2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x14ac:dyDescent="0.2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x14ac:dyDescent="0.2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x14ac:dyDescent="0.2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x14ac:dyDescent="0.2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x14ac:dyDescent="0.2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x14ac:dyDescent="0.2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x14ac:dyDescent="0.2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x14ac:dyDescent="0.2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x14ac:dyDescent="0.2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x14ac:dyDescent="0.2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x14ac:dyDescent="0.2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x14ac:dyDescent="0.2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x14ac:dyDescent="0.2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x14ac:dyDescent="0.2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x14ac:dyDescent="0.2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x14ac:dyDescent="0.2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x14ac:dyDescent="0.2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x14ac:dyDescent="0.2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x14ac:dyDescent="0.2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x14ac:dyDescent="0.2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x14ac:dyDescent="0.2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x14ac:dyDescent="0.2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x14ac:dyDescent="0.2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x14ac:dyDescent="0.2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x14ac:dyDescent="0.2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x14ac:dyDescent="0.2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x14ac:dyDescent="0.2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x14ac:dyDescent="0.2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x14ac:dyDescent="0.2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x14ac:dyDescent="0.2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x14ac:dyDescent="0.2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x14ac:dyDescent="0.2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x14ac:dyDescent="0.2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x14ac:dyDescent="0.2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x14ac:dyDescent="0.2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x14ac:dyDescent="0.2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x14ac:dyDescent="0.2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x14ac:dyDescent="0.2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x14ac:dyDescent="0.2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x14ac:dyDescent="0.2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x14ac:dyDescent="0.2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x14ac:dyDescent="0.2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x14ac:dyDescent="0.2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x14ac:dyDescent="0.2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x14ac:dyDescent="0.2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x14ac:dyDescent="0.2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x14ac:dyDescent="0.2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x14ac:dyDescent="0.2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x14ac:dyDescent="0.2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x14ac:dyDescent="0.2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x14ac:dyDescent="0.2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x14ac:dyDescent="0.2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x14ac:dyDescent="0.2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x14ac:dyDescent="0.2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x14ac:dyDescent="0.2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x14ac:dyDescent="0.2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x14ac:dyDescent="0.2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x14ac:dyDescent="0.2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x14ac:dyDescent="0.2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x14ac:dyDescent="0.2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x14ac:dyDescent="0.2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x14ac:dyDescent="0.2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x14ac:dyDescent="0.2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x14ac:dyDescent="0.2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x14ac:dyDescent="0.2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x14ac:dyDescent="0.2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x14ac:dyDescent="0.2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x14ac:dyDescent="0.2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x14ac:dyDescent="0.2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x14ac:dyDescent="0.2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x14ac:dyDescent="0.2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x14ac:dyDescent="0.2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x14ac:dyDescent="0.2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x14ac:dyDescent="0.2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x14ac:dyDescent="0.2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x14ac:dyDescent="0.2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x14ac:dyDescent="0.2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x14ac:dyDescent="0.2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x14ac:dyDescent="0.2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x14ac:dyDescent="0.2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x14ac:dyDescent="0.2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x14ac:dyDescent="0.2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x14ac:dyDescent="0.2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x14ac:dyDescent="0.2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x14ac:dyDescent="0.2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x14ac:dyDescent="0.2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x14ac:dyDescent="0.2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x14ac:dyDescent="0.2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x14ac:dyDescent="0.2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x14ac:dyDescent="0.2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x14ac:dyDescent="0.2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x14ac:dyDescent="0.2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x14ac:dyDescent="0.2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x14ac:dyDescent="0.2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x14ac:dyDescent="0.2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x14ac:dyDescent="0.2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x14ac:dyDescent="0.2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x14ac:dyDescent="0.2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x14ac:dyDescent="0.2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x14ac:dyDescent="0.2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x14ac:dyDescent="0.2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x14ac:dyDescent="0.2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x14ac:dyDescent="0.2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x14ac:dyDescent="0.2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x14ac:dyDescent="0.2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x14ac:dyDescent="0.2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x14ac:dyDescent="0.2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x14ac:dyDescent="0.2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x14ac:dyDescent="0.2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x14ac:dyDescent="0.2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x14ac:dyDescent="0.2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x14ac:dyDescent="0.2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x14ac:dyDescent="0.2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x14ac:dyDescent="0.2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x14ac:dyDescent="0.2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x14ac:dyDescent="0.2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x14ac:dyDescent="0.2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x14ac:dyDescent="0.2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x14ac:dyDescent="0.2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x14ac:dyDescent="0.2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x14ac:dyDescent="0.2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x14ac:dyDescent="0.2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x14ac:dyDescent="0.2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x14ac:dyDescent="0.2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x14ac:dyDescent="0.2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x14ac:dyDescent="0.2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x14ac:dyDescent="0.2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x14ac:dyDescent="0.2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x14ac:dyDescent="0.2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x14ac:dyDescent="0.2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x14ac:dyDescent="0.2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x14ac:dyDescent="0.2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x14ac:dyDescent="0.2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x14ac:dyDescent="0.2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x14ac:dyDescent="0.2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x14ac:dyDescent="0.2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x14ac:dyDescent="0.2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x14ac:dyDescent="0.2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x14ac:dyDescent="0.2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x14ac:dyDescent="0.2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x14ac:dyDescent="0.2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x14ac:dyDescent="0.2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x14ac:dyDescent="0.2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x14ac:dyDescent="0.2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x14ac:dyDescent="0.2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x14ac:dyDescent="0.2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x14ac:dyDescent="0.2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x14ac:dyDescent="0.2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x14ac:dyDescent="0.2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x14ac:dyDescent="0.2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x14ac:dyDescent="0.2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x14ac:dyDescent="0.2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x14ac:dyDescent="0.2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x14ac:dyDescent="0.2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x14ac:dyDescent="0.2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x14ac:dyDescent="0.2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x14ac:dyDescent="0.2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x14ac:dyDescent="0.2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x14ac:dyDescent="0.2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x14ac:dyDescent="0.2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x14ac:dyDescent="0.2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x14ac:dyDescent="0.2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x14ac:dyDescent="0.2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x14ac:dyDescent="0.2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x14ac:dyDescent="0.2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x14ac:dyDescent="0.2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x14ac:dyDescent="0.2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x14ac:dyDescent="0.2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x14ac:dyDescent="0.2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x14ac:dyDescent="0.2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x14ac:dyDescent="0.2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x14ac:dyDescent="0.2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x14ac:dyDescent="0.2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x14ac:dyDescent="0.2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x14ac:dyDescent="0.2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x14ac:dyDescent="0.2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x14ac:dyDescent="0.2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x14ac:dyDescent="0.2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x14ac:dyDescent="0.2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x14ac:dyDescent="0.2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x14ac:dyDescent="0.2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x14ac:dyDescent="0.2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x14ac:dyDescent="0.2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x14ac:dyDescent="0.2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x14ac:dyDescent="0.2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x14ac:dyDescent="0.2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x14ac:dyDescent="0.2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x14ac:dyDescent="0.2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x14ac:dyDescent="0.2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x14ac:dyDescent="0.2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x14ac:dyDescent="0.2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x14ac:dyDescent="0.2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x14ac:dyDescent="0.2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x14ac:dyDescent="0.2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x14ac:dyDescent="0.2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x14ac:dyDescent="0.2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x14ac:dyDescent="0.2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x14ac:dyDescent="0.2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x14ac:dyDescent="0.2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x14ac:dyDescent="0.2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x14ac:dyDescent="0.2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x14ac:dyDescent="0.2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x14ac:dyDescent="0.2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x14ac:dyDescent="0.2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x14ac:dyDescent="0.2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x14ac:dyDescent="0.2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x14ac:dyDescent="0.2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x14ac:dyDescent="0.2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x14ac:dyDescent="0.2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x14ac:dyDescent="0.2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x14ac:dyDescent="0.2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x14ac:dyDescent="0.2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x14ac:dyDescent="0.2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x14ac:dyDescent="0.2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x14ac:dyDescent="0.2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x14ac:dyDescent="0.2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x14ac:dyDescent="0.2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x14ac:dyDescent="0.2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x14ac:dyDescent="0.2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x14ac:dyDescent="0.2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x14ac:dyDescent="0.2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x14ac:dyDescent="0.2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x14ac:dyDescent="0.2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x14ac:dyDescent="0.2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x14ac:dyDescent="0.2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x14ac:dyDescent="0.2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x14ac:dyDescent="0.2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x14ac:dyDescent="0.2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x14ac:dyDescent="0.2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x14ac:dyDescent="0.2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x14ac:dyDescent="0.2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x14ac:dyDescent="0.2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x14ac:dyDescent="0.2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x14ac:dyDescent="0.2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x14ac:dyDescent="0.2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x14ac:dyDescent="0.2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x14ac:dyDescent="0.2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x14ac:dyDescent="0.2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x14ac:dyDescent="0.2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x14ac:dyDescent="0.2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x14ac:dyDescent="0.2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x14ac:dyDescent="0.2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x14ac:dyDescent="0.2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x14ac:dyDescent="0.2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x14ac:dyDescent="0.2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x14ac:dyDescent="0.2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x14ac:dyDescent="0.2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x14ac:dyDescent="0.2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x14ac:dyDescent="0.2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x14ac:dyDescent="0.2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x14ac:dyDescent="0.2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x14ac:dyDescent="0.2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x14ac:dyDescent="0.2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x14ac:dyDescent="0.2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x14ac:dyDescent="0.2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x14ac:dyDescent="0.2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x14ac:dyDescent="0.2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x14ac:dyDescent="0.2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x14ac:dyDescent="0.2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x14ac:dyDescent="0.2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x14ac:dyDescent="0.2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x14ac:dyDescent="0.2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x14ac:dyDescent="0.2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x14ac:dyDescent="0.2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x14ac:dyDescent="0.2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x14ac:dyDescent="0.2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x14ac:dyDescent="0.2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x14ac:dyDescent="0.2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x14ac:dyDescent="0.2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x14ac:dyDescent="0.2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x14ac:dyDescent="0.2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x14ac:dyDescent="0.2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x14ac:dyDescent="0.2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x14ac:dyDescent="0.2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x14ac:dyDescent="0.2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x14ac:dyDescent="0.2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x14ac:dyDescent="0.2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x14ac:dyDescent="0.2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x14ac:dyDescent="0.2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x14ac:dyDescent="0.2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x14ac:dyDescent="0.2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x14ac:dyDescent="0.2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x14ac:dyDescent="0.2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x14ac:dyDescent="0.2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x14ac:dyDescent="0.2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x14ac:dyDescent="0.2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x14ac:dyDescent="0.2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x14ac:dyDescent="0.2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x14ac:dyDescent="0.2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x14ac:dyDescent="0.2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x14ac:dyDescent="0.2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x14ac:dyDescent="0.2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x14ac:dyDescent="0.2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x14ac:dyDescent="0.2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x14ac:dyDescent="0.2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x14ac:dyDescent="0.2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x14ac:dyDescent="0.2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x14ac:dyDescent="0.2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x14ac:dyDescent="0.2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x14ac:dyDescent="0.2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x14ac:dyDescent="0.2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x14ac:dyDescent="0.2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x14ac:dyDescent="0.2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x14ac:dyDescent="0.2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x14ac:dyDescent="0.2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x14ac:dyDescent="0.2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x14ac:dyDescent="0.2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x14ac:dyDescent="0.2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x14ac:dyDescent="0.2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x14ac:dyDescent="0.2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x14ac:dyDescent="0.2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x14ac:dyDescent="0.2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x14ac:dyDescent="0.2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x14ac:dyDescent="0.2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x14ac:dyDescent="0.2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x14ac:dyDescent="0.2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x14ac:dyDescent="0.2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x14ac:dyDescent="0.2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x14ac:dyDescent="0.2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x14ac:dyDescent="0.2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x14ac:dyDescent="0.2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x14ac:dyDescent="0.2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x14ac:dyDescent="0.2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x14ac:dyDescent="0.2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x14ac:dyDescent="0.2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x14ac:dyDescent="0.2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x14ac:dyDescent="0.2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x14ac:dyDescent="0.2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x14ac:dyDescent="0.2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x14ac:dyDescent="0.2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x14ac:dyDescent="0.2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x14ac:dyDescent="0.2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x14ac:dyDescent="0.2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x14ac:dyDescent="0.2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x14ac:dyDescent="0.2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x14ac:dyDescent="0.2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x14ac:dyDescent="0.2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x14ac:dyDescent="0.2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x14ac:dyDescent="0.2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x14ac:dyDescent="0.2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x14ac:dyDescent="0.2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x14ac:dyDescent="0.2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x14ac:dyDescent="0.2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x14ac:dyDescent="0.2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x14ac:dyDescent="0.2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x14ac:dyDescent="0.2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x14ac:dyDescent="0.2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x14ac:dyDescent="0.2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x14ac:dyDescent="0.2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x14ac:dyDescent="0.2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x14ac:dyDescent="0.2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x14ac:dyDescent="0.2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x14ac:dyDescent="0.2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x14ac:dyDescent="0.2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x14ac:dyDescent="0.2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x14ac:dyDescent="0.2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x14ac:dyDescent="0.2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x14ac:dyDescent="0.2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x14ac:dyDescent="0.2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x14ac:dyDescent="0.2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x14ac:dyDescent="0.2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x14ac:dyDescent="0.2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x14ac:dyDescent="0.2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x14ac:dyDescent="0.2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x14ac:dyDescent="0.2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x14ac:dyDescent="0.2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x14ac:dyDescent="0.2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x14ac:dyDescent="0.2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x14ac:dyDescent="0.2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x14ac:dyDescent="0.2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x14ac:dyDescent="0.2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x14ac:dyDescent="0.2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x14ac:dyDescent="0.2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x14ac:dyDescent="0.2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x14ac:dyDescent="0.2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x14ac:dyDescent="0.2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x14ac:dyDescent="0.2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x14ac:dyDescent="0.2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x14ac:dyDescent="0.2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x14ac:dyDescent="0.2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x14ac:dyDescent="0.2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x14ac:dyDescent="0.2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x14ac:dyDescent="0.2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x14ac:dyDescent="0.2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x14ac:dyDescent="0.2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x14ac:dyDescent="0.2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x14ac:dyDescent="0.2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x14ac:dyDescent="0.2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x14ac:dyDescent="0.2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x14ac:dyDescent="0.2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x14ac:dyDescent="0.2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x14ac:dyDescent="0.2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x14ac:dyDescent="0.2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x14ac:dyDescent="0.2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x14ac:dyDescent="0.2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x14ac:dyDescent="0.2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x14ac:dyDescent="0.2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x14ac:dyDescent="0.2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x14ac:dyDescent="0.2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x14ac:dyDescent="0.2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x14ac:dyDescent="0.2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x14ac:dyDescent="0.2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x14ac:dyDescent="0.2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x14ac:dyDescent="0.2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x14ac:dyDescent="0.2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x14ac:dyDescent="0.2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x14ac:dyDescent="0.2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x14ac:dyDescent="0.2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x14ac:dyDescent="0.2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x14ac:dyDescent="0.2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x14ac:dyDescent="0.2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x14ac:dyDescent="0.2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x14ac:dyDescent="0.2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x14ac:dyDescent="0.2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x14ac:dyDescent="0.2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x14ac:dyDescent="0.2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x14ac:dyDescent="0.2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x14ac:dyDescent="0.2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x14ac:dyDescent="0.2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x14ac:dyDescent="0.2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x14ac:dyDescent="0.2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x14ac:dyDescent="0.2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x14ac:dyDescent="0.2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x14ac:dyDescent="0.2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x14ac:dyDescent="0.2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x14ac:dyDescent="0.2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x14ac:dyDescent="0.2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x14ac:dyDescent="0.2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x14ac:dyDescent="0.2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x14ac:dyDescent="0.2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x14ac:dyDescent="0.2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x14ac:dyDescent="0.2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x14ac:dyDescent="0.2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x14ac:dyDescent="0.2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x14ac:dyDescent="0.2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x14ac:dyDescent="0.2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x14ac:dyDescent="0.2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x14ac:dyDescent="0.2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x14ac:dyDescent="0.2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x14ac:dyDescent="0.2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x14ac:dyDescent="0.2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x14ac:dyDescent="0.2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x14ac:dyDescent="0.2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x14ac:dyDescent="0.2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x14ac:dyDescent="0.2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x14ac:dyDescent="0.2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x14ac:dyDescent="0.2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x14ac:dyDescent="0.2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x14ac:dyDescent="0.2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x14ac:dyDescent="0.2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x14ac:dyDescent="0.2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x14ac:dyDescent="0.2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x14ac:dyDescent="0.2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x14ac:dyDescent="0.2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x14ac:dyDescent="0.2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x14ac:dyDescent="0.2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x14ac:dyDescent="0.2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x14ac:dyDescent="0.2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x14ac:dyDescent="0.2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x14ac:dyDescent="0.2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x14ac:dyDescent="0.2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x14ac:dyDescent="0.2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x14ac:dyDescent="0.2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x14ac:dyDescent="0.2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x14ac:dyDescent="0.2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x14ac:dyDescent="0.2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x14ac:dyDescent="0.2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x14ac:dyDescent="0.2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x14ac:dyDescent="0.2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x14ac:dyDescent="0.2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x14ac:dyDescent="0.2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x14ac:dyDescent="0.2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x14ac:dyDescent="0.2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x14ac:dyDescent="0.2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x14ac:dyDescent="0.2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x14ac:dyDescent="0.2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x14ac:dyDescent="0.2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x14ac:dyDescent="0.2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x14ac:dyDescent="0.2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x14ac:dyDescent="0.2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x14ac:dyDescent="0.2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x14ac:dyDescent="0.2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x14ac:dyDescent="0.2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x14ac:dyDescent="0.2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x14ac:dyDescent="0.2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x14ac:dyDescent="0.2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x14ac:dyDescent="0.2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x14ac:dyDescent="0.2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x14ac:dyDescent="0.2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x14ac:dyDescent="0.2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x14ac:dyDescent="0.2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x14ac:dyDescent="0.2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x14ac:dyDescent="0.2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x14ac:dyDescent="0.2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x14ac:dyDescent="0.2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x14ac:dyDescent="0.2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x14ac:dyDescent="0.2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x14ac:dyDescent="0.2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x14ac:dyDescent="0.2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x14ac:dyDescent="0.2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x14ac:dyDescent="0.2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x14ac:dyDescent="0.2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x14ac:dyDescent="0.2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x14ac:dyDescent="0.2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x14ac:dyDescent="0.2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x14ac:dyDescent="0.2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x14ac:dyDescent="0.2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x14ac:dyDescent="0.2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x14ac:dyDescent="0.2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x14ac:dyDescent="0.2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x14ac:dyDescent="0.2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x14ac:dyDescent="0.2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x14ac:dyDescent="0.2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x14ac:dyDescent="0.2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x14ac:dyDescent="0.2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x14ac:dyDescent="0.2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x14ac:dyDescent="0.2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x14ac:dyDescent="0.2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x14ac:dyDescent="0.2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x14ac:dyDescent="0.2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x14ac:dyDescent="0.2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x14ac:dyDescent="0.2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x14ac:dyDescent="0.2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x14ac:dyDescent="0.2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x14ac:dyDescent="0.2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x14ac:dyDescent="0.2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x14ac:dyDescent="0.2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x14ac:dyDescent="0.2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x14ac:dyDescent="0.2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x14ac:dyDescent="0.2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x14ac:dyDescent="0.2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x14ac:dyDescent="0.2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x14ac:dyDescent="0.2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x14ac:dyDescent="0.2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x14ac:dyDescent="0.2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x14ac:dyDescent="0.2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x14ac:dyDescent="0.2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x14ac:dyDescent="0.2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x14ac:dyDescent="0.2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x14ac:dyDescent="0.2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x14ac:dyDescent="0.2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x14ac:dyDescent="0.2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x14ac:dyDescent="0.2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x14ac:dyDescent="0.2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x14ac:dyDescent="0.2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x14ac:dyDescent="0.2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x14ac:dyDescent="0.2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x14ac:dyDescent="0.2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x14ac:dyDescent="0.2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x14ac:dyDescent="0.2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x14ac:dyDescent="0.2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x14ac:dyDescent="0.2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x14ac:dyDescent="0.2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x14ac:dyDescent="0.2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x14ac:dyDescent="0.2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x14ac:dyDescent="0.2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x14ac:dyDescent="0.2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x14ac:dyDescent="0.2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x14ac:dyDescent="0.2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x14ac:dyDescent="0.2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x14ac:dyDescent="0.2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x14ac:dyDescent="0.2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x14ac:dyDescent="0.2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x14ac:dyDescent="0.2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x14ac:dyDescent="0.2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x14ac:dyDescent="0.2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x14ac:dyDescent="0.2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x14ac:dyDescent="0.2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x14ac:dyDescent="0.2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x14ac:dyDescent="0.2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x14ac:dyDescent="0.2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x14ac:dyDescent="0.2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x14ac:dyDescent="0.2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x14ac:dyDescent="0.2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x14ac:dyDescent="0.2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x14ac:dyDescent="0.2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x14ac:dyDescent="0.2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x14ac:dyDescent="0.2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x14ac:dyDescent="0.2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x14ac:dyDescent="0.2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x14ac:dyDescent="0.2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x14ac:dyDescent="0.2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x14ac:dyDescent="0.2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x14ac:dyDescent="0.2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x14ac:dyDescent="0.2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x14ac:dyDescent="0.2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x14ac:dyDescent="0.2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x14ac:dyDescent="0.2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x14ac:dyDescent="0.2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x14ac:dyDescent="0.2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x14ac:dyDescent="0.2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x14ac:dyDescent="0.2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x14ac:dyDescent="0.2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x14ac:dyDescent="0.2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x14ac:dyDescent="0.2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x14ac:dyDescent="0.2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x14ac:dyDescent="0.2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x14ac:dyDescent="0.2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x14ac:dyDescent="0.2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x14ac:dyDescent="0.2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x14ac:dyDescent="0.2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x14ac:dyDescent="0.2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x14ac:dyDescent="0.2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x14ac:dyDescent="0.2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x14ac:dyDescent="0.2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x14ac:dyDescent="0.2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x14ac:dyDescent="0.2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x14ac:dyDescent="0.2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x14ac:dyDescent="0.2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x14ac:dyDescent="0.2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x14ac:dyDescent="0.2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x14ac:dyDescent="0.2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x14ac:dyDescent="0.2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x14ac:dyDescent="0.2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x14ac:dyDescent="0.2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x14ac:dyDescent="0.2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x14ac:dyDescent="0.2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x14ac:dyDescent="0.2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x14ac:dyDescent="0.2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x14ac:dyDescent="0.2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x14ac:dyDescent="0.2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x14ac:dyDescent="0.2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x14ac:dyDescent="0.2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x14ac:dyDescent="0.2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x14ac:dyDescent="0.2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x14ac:dyDescent="0.2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x14ac:dyDescent="0.2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x14ac:dyDescent="0.2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x14ac:dyDescent="0.2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x14ac:dyDescent="0.2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x14ac:dyDescent="0.2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x14ac:dyDescent="0.2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x14ac:dyDescent="0.2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x14ac:dyDescent="0.2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x14ac:dyDescent="0.2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x14ac:dyDescent="0.2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x14ac:dyDescent="0.2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x14ac:dyDescent="0.2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x14ac:dyDescent="0.2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x14ac:dyDescent="0.2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x14ac:dyDescent="0.2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x14ac:dyDescent="0.2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x14ac:dyDescent="0.2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x14ac:dyDescent="0.2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x14ac:dyDescent="0.2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x14ac:dyDescent="0.2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x14ac:dyDescent="0.2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x14ac:dyDescent="0.2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x14ac:dyDescent="0.2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x14ac:dyDescent="0.2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x14ac:dyDescent="0.2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x14ac:dyDescent="0.2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x14ac:dyDescent="0.2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x14ac:dyDescent="0.2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x14ac:dyDescent="0.2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x14ac:dyDescent="0.2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x14ac:dyDescent="0.2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x14ac:dyDescent="0.2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x14ac:dyDescent="0.2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x14ac:dyDescent="0.2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x14ac:dyDescent="0.2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x14ac:dyDescent="0.2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x14ac:dyDescent="0.2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x14ac:dyDescent="0.2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x14ac:dyDescent="0.2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x14ac:dyDescent="0.2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x14ac:dyDescent="0.2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x14ac:dyDescent="0.2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x14ac:dyDescent="0.2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x14ac:dyDescent="0.2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x14ac:dyDescent="0.2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x14ac:dyDescent="0.2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x14ac:dyDescent="0.2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x14ac:dyDescent="0.2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x14ac:dyDescent="0.2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x14ac:dyDescent="0.2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x14ac:dyDescent="0.2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x14ac:dyDescent="0.2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x14ac:dyDescent="0.2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x14ac:dyDescent="0.2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x14ac:dyDescent="0.2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x14ac:dyDescent="0.2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x14ac:dyDescent="0.2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x14ac:dyDescent="0.2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x14ac:dyDescent="0.2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x14ac:dyDescent="0.2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x14ac:dyDescent="0.2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x14ac:dyDescent="0.2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x14ac:dyDescent="0.2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x14ac:dyDescent="0.2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x14ac:dyDescent="0.2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x14ac:dyDescent="0.2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x14ac:dyDescent="0.2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x14ac:dyDescent="0.2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x14ac:dyDescent="0.2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x14ac:dyDescent="0.2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x14ac:dyDescent="0.2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x14ac:dyDescent="0.2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x14ac:dyDescent="0.2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x14ac:dyDescent="0.2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x14ac:dyDescent="0.2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x14ac:dyDescent="0.2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x14ac:dyDescent="0.2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x14ac:dyDescent="0.2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x14ac:dyDescent="0.2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x14ac:dyDescent="0.2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x14ac:dyDescent="0.2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x14ac:dyDescent="0.2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x14ac:dyDescent="0.2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x14ac:dyDescent="0.2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x14ac:dyDescent="0.2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x14ac:dyDescent="0.2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x14ac:dyDescent="0.2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x14ac:dyDescent="0.2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x14ac:dyDescent="0.2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x14ac:dyDescent="0.2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x14ac:dyDescent="0.2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x14ac:dyDescent="0.2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x14ac:dyDescent="0.2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x14ac:dyDescent="0.2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x14ac:dyDescent="0.2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x14ac:dyDescent="0.2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x14ac:dyDescent="0.2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x14ac:dyDescent="0.2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x14ac:dyDescent="0.2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x14ac:dyDescent="0.2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x14ac:dyDescent="0.2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x14ac:dyDescent="0.2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x14ac:dyDescent="0.2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x14ac:dyDescent="0.2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x14ac:dyDescent="0.2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x14ac:dyDescent="0.2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x14ac:dyDescent="0.2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x14ac:dyDescent="0.2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x14ac:dyDescent="0.2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x14ac:dyDescent="0.2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x14ac:dyDescent="0.2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x14ac:dyDescent="0.2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x14ac:dyDescent="0.2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x14ac:dyDescent="0.2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x14ac:dyDescent="0.2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x14ac:dyDescent="0.2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x14ac:dyDescent="0.2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x14ac:dyDescent="0.2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x14ac:dyDescent="0.2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x14ac:dyDescent="0.2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x14ac:dyDescent="0.2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x14ac:dyDescent="0.2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x14ac:dyDescent="0.2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x14ac:dyDescent="0.2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x14ac:dyDescent="0.2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x14ac:dyDescent="0.2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x14ac:dyDescent="0.2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x14ac:dyDescent="0.2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x14ac:dyDescent="0.2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x14ac:dyDescent="0.2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x14ac:dyDescent="0.2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x14ac:dyDescent="0.2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x14ac:dyDescent="0.2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x14ac:dyDescent="0.2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x14ac:dyDescent="0.2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x14ac:dyDescent="0.2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x14ac:dyDescent="0.2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x14ac:dyDescent="0.2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x14ac:dyDescent="0.2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x14ac:dyDescent="0.2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x14ac:dyDescent="0.2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x14ac:dyDescent="0.2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x14ac:dyDescent="0.2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x14ac:dyDescent="0.2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x14ac:dyDescent="0.2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x14ac:dyDescent="0.2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x14ac:dyDescent="0.2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x14ac:dyDescent="0.2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x14ac:dyDescent="0.2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x14ac:dyDescent="0.2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x14ac:dyDescent="0.2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x14ac:dyDescent="0.2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x14ac:dyDescent="0.2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x14ac:dyDescent="0.2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x14ac:dyDescent="0.2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x14ac:dyDescent="0.2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x14ac:dyDescent="0.2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x14ac:dyDescent="0.2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x14ac:dyDescent="0.2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x14ac:dyDescent="0.2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x14ac:dyDescent="0.2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x14ac:dyDescent="0.2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x14ac:dyDescent="0.2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x14ac:dyDescent="0.2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x14ac:dyDescent="0.2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x14ac:dyDescent="0.2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x14ac:dyDescent="0.2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x14ac:dyDescent="0.2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x14ac:dyDescent="0.2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x14ac:dyDescent="0.2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x14ac:dyDescent="0.2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x14ac:dyDescent="0.2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x14ac:dyDescent="0.2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x14ac:dyDescent="0.2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x14ac:dyDescent="0.2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x14ac:dyDescent="0.2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x14ac:dyDescent="0.2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x14ac:dyDescent="0.2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x14ac:dyDescent="0.2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x14ac:dyDescent="0.2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x14ac:dyDescent="0.2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x14ac:dyDescent="0.2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x14ac:dyDescent="0.2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x14ac:dyDescent="0.2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x14ac:dyDescent="0.2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x14ac:dyDescent="0.2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x14ac:dyDescent="0.2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x14ac:dyDescent="0.2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x14ac:dyDescent="0.2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x14ac:dyDescent="0.2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x14ac:dyDescent="0.2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x14ac:dyDescent="0.2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x14ac:dyDescent="0.2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x14ac:dyDescent="0.2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x14ac:dyDescent="0.2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x14ac:dyDescent="0.2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x14ac:dyDescent="0.2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x14ac:dyDescent="0.2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x14ac:dyDescent="0.2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x14ac:dyDescent="0.2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x14ac:dyDescent="0.2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x14ac:dyDescent="0.2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x14ac:dyDescent="0.2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x14ac:dyDescent="0.2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x14ac:dyDescent="0.2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x14ac:dyDescent="0.2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x14ac:dyDescent="0.2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x14ac:dyDescent="0.2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x14ac:dyDescent="0.2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x14ac:dyDescent="0.2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x14ac:dyDescent="0.2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x14ac:dyDescent="0.2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x14ac:dyDescent="0.2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x14ac:dyDescent="0.2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x14ac:dyDescent="0.2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x14ac:dyDescent="0.2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x14ac:dyDescent="0.2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x14ac:dyDescent="0.2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x14ac:dyDescent="0.2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x14ac:dyDescent="0.2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x14ac:dyDescent="0.2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x14ac:dyDescent="0.2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x14ac:dyDescent="0.2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x14ac:dyDescent="0.2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x14ac:dyDescent="0.2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x14ac:dyDescent="0.2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x14ac:dyDescent="0.2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x14ac:dyDescent="0.2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x14ac:dyDescent="0.2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x14ac:dyDescent="0.2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x14ac:dyDescent="0.2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x14ac:dyDescent="0.2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x14ac:dyDescent="0.2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x14ac:dyDescent="0.2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x14ac:dyDescent="0.2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x14ac:dyDescent="0.2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x14ac:dyDescent="0.2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x14ac:dyDescent="0.2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x14ac:dyDescent="0.2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x14ac:dyDescent="0.2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x14ac:dyDescent="0.2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x14ac:dyDescent="0.2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x14ac:dyDescent="0.2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x14ac:dyDescent="0.2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x14ac:dyDescent="0.2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x14ac:dyDescent="0.2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x14ac:dyDescent="0.2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x14ac:dyDescent="0.2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x14ac:dyDescent="0.2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x14ac:dyDescent="0.2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x14ac:dyDescent="0.2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x14ac:dyDescent="0.2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x14ac:dyDescent="0.2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x14ac:dyDescent="0.2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x14ac:dyDescent="0.2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x14ac:dyDescent="0.2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x14ac:dyDescent="0.2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x14ac:dyDescent="0.2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x14ac:dyDescent="0.2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x14ac:dyDescent="0.2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x14ac:dyDescent="0.2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x14ac:dyDescent="0.2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x14ac:dyDescent="0.2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x14ac:dyDescent="0.2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x14ac:dyDescent="0.2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x14ac:dyDescent="0.2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x14ac:dyDescent="0.2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x14ac:dyDescent="0.2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x14ac:dyDescent="0.2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x14ac:dyDescent="0.2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x14ac:dyDescent="0.2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x14ac:dyDescent="0.2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x14ac:dyDescent="0.2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x14ac:dyDescent="0.2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x14ac:dyDescent="0.2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x14ac:dyDescent="0.2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x14ac:dyDescent="0.2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x14ac:dyDescent="0.2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x14ac:dyDescent="0.2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x14ac:dyDescent="0.2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x14ac:dyDescent="0.2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x14ac:dyDescent="0.2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x14ac:dyDescent="0.2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x14ac:dyDescent="0.2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x14ac:dyDescent="0.2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x14ac:dyDescent="0.2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x14ac:dyDescent="0.2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x14ac:dyDescent="0.2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x14ac:dyDescent="0.2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x14ac:dyDescent="0.2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x14ac:dyDescent="0.2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x14ac:dyDescent="0.2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x14ac:dyDescent="0.2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x14ac:dyDescent="0.2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x14ac:dyDescent="0.2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x14ac:dyDescent="0.2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x14ac:dyDescent="0.2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x14ac:dyDescent="0.2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x14ac:dyDescent="0.2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x14ac:dyDescent="0.2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x14ac:dyDescent="0.2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x14ac:dyDescent="0.2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x14ac:dyDescent="0.2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x14ac:dyDescent="0.2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x14ac:dyDescent="0.2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x14ac:dyDescent="0.2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x14ac:dyDescent="0.2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x14ac:dyDescent="0.2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x14ac:dyDescent="0.2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x14ac:dyDescent="0.2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x14ac:dyDescent="0.2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x14ac:dyDescent="0.2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x14ac:dyDescent="0.2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x14ac:dyDescent="0.2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x14ac:dyDescent="0.2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x14ac:dyDescent="0.2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x14ac:dyDescent="0.2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x14ac:dyDescent="0.2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x14ac:dyDescent="0.2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x14ac:dyDescent="0.2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x14ac:dyDescent="0.2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x14ac:dyDescent="0.2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x14ac:dyDescent="0.2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x14ac:dyDescent="0.2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x14ac:dyDescent="0.2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x14ac:dyDescent="0.2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x14ac:dyDescent="0.2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x14ac:dyDescent="0.2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x14ac:dyDescent="0.2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x14ac:dyDescent="0.2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x14ac:dyDescent="0.2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x14ac:dyDescent="0.2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x14ac:dyDescent="0.2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x14ac:dyDescent="0.2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x14ac:dyDescent="0.2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x14ac:dyDescent="0.2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x14ac:dyDescent="0.2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x14ac:dyDescent="0.2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x14ac:dyDescent="0.2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x14ac:dyDescent="0.2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x14ac:dyDescent="0.2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x14ac:dyDescent="0.2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x14ac:dyDescent="0.2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x14ac:dyDescent="0.2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x14ac:dyDescent="0.2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x14ac:dyDescent="0.2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x14ac:dyDescent="0.2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x14ac:dyDescent="0.2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x14ac:dyDescent="0.2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x14ac:dyDescent="0.2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x14ac:dyDescent="0.2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x14ac:dyDescent="0.2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x14ac:dyDescent="0.2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x14ac:dyDescent="0.2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x14ac:dyDescent="0.2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x14ac:dyDescent="0.2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x14ac:dyDescent="0.2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x14ac:dyDescent="0.2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x14ac:dyDescent="0.2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x14ac:dyDescent="0.2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x14ac:dyDescent="0.2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x14ac:dyDescent="0.2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x14ac:dyDescent="0.2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x14ac:dyDescent="0.2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x14ac:dyDescent="0.2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x14ac:dyDescent="0.2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x14ac:dyDescent="0.2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x14ac:dyDescent="0.2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x14ac:dyDescent="0.2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x14ac:dyDescent="0.2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x14ac:dyDescent="0.2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x14ac:dyDescent="0.2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x14ac:dyDescent="0.2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x14ac:dyDescent="0.2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x14ac:dyDescent="0.2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x14ac:dyDescent="0.2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x14ac:dyDescent="0.2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x14ac:dyDescent="0.2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x14ac:dyDescent="0.2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x14ac:dyDescent="0.2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x14ac:dyDescent="0.2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x14ac:dyDescent="0.2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x14ac:dyDescent="0.2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x14ac:dyDescent="0.2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x14ac:dyDescent="0.2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x14ac:dyDescent="0.2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x14ac:dyDescent="0.2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x14ac:dyDescent="0.2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x14ac:dyDescent="0.2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x14ac:dyDescent="0.2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x14ac:dyDescent="0.2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x14ac:dyDescent="0.2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x14ac:dyDescent="0.2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x14ac:dyDescent="0.2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x14ac:dyDescent="0.2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x14ac:dyDescent="0.2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x14ac:dyDescent="0.2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x14ac:dyDescent="0.2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x14ac:dyDescent="0.2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x14ac:dyDescent="0.2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x14ac:dyDescent="0.2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x14ac:dyDescent="0.2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x14ac:dyDescent="0.2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x14ac:dyDescent="0.2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x14ac:dyDescent="0.2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x14ac:dyDescent="0.2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x14ac:dyDescent="0.2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x14ac:dyDescent="0.2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x14ac:dyDescent="0.2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x14ac:dyDescent="0.2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x14ac:dyDescent="0.2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x14ac:dyDescent="0.2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x14ac:dyDescent="0.2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x14ac:dyDescent="0.2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x14ac:dyDescent="0.2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x14ac:dyDescent="0.2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x14ac:dyDescent="0.2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x14ac:dyDescent="0.2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x14ac:dyDescent="0.2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x14ac:dyDescent="0.2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x14ac:dyDescent="0.2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x14ac:dyDescent="0.2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x14ac:dyDescent="0.2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x14ac:dyDescent="0.2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x14ac:dyDescent="0.2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x14ac:dyDescent="0.2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x14ac:dyDescent="0.2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x14ac:dyDescent="0.2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x14ac:dyDescent="0.2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x14ac:dyDescent="0.2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x14ac:dyDescent="0.2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x14ac:dyDescent="0.2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x14ac:dyDescent="0.2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x14ac:dyDescent="0.2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x14ac:dyDescent="0.2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x14ac:dyDescent="0.2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x14ac:dyDescent="0.2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x14ac:dyDescent="0.2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x14ac:dyDescent="0.2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x14ac:dyDescent="0.2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x14ac:dyDescent="0.2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x14ac:dyDescent="0.2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x14ac:dyDescent="0.2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x14ac:dyDescent="0.2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x14ac:dyDescent="0.2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x14ac:dyDescent="0.2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x14ac:dyDescent="0.2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x14ac:dyDescent="0.2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x14ac:dyDescent="0.2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x14ac:dyDescent="0.2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x14ac:dyDescent="0.2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x14ac:dyDescent="0.2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x14ac:dyDescent="0.2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x14ac:dyDescent="0.2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x14ac:dyDescent="0.2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x14ac:dyDescent="0.2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x14ac:dyDescent="0.2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x14ac:dyDescent="0.2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x14ac:dyDescent="0.2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x14ac:dyDescent="0.2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x14ac:dyDescent="0.2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x14ac:dyDescent="0.2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x14ac:dyDescent="0.2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x14ac:dyDescent="0.2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x14ac:dyDescent="0.2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x14ac:dyDescent="0.2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x14ac:dyDescent="0.2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x14ac:dyDescent="0.2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x14ac:dyDescent="0.2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x14ac:dyDescent="0.2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x14ac:dyDescent="0.2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x14ac:dyDescent="0.2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x14ac:dyDescent="0.2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x14ac:dyDescent="0.2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x14ac:dyDescent="0.2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x14ac:dyDescent="0.2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x14ac:dyDescent="0.2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x14ac:dyDescent="0.2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x14ac:dyDescent="0.2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x14ac:dyDescent="0.2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x14ac:dyDescent="0.2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x14ac:dyDescent="0.2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x14ac:dyDescent="0.2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x14ac:dyDescent="0.2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x14ac:dyDescent="0.2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x14ac:dyDescent="0.2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x14ac:dyDescent="0.2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x14ac:dyDescent="0.2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x14ac:dyDescent="0.2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x14ac:dyDescent="0.2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x14ac:dyDescent="0.2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x14ac:dyDescent="0.2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x14ac:dyDescent="0.2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x14ac:dyDescent="0.2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x14ac:dyDescent="0.2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x14ac:dyDescent="0.2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x14ac:dyDescent="0.2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x14ac:dyDescent="0.2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x14ac:dyDescent="0.2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x14ac:dyDescent="0.2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x14ac:dyDescent="0.2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x14ac:dyDescent="0.2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x14ac:dyDescent="0.2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x14ac:dyDescent="0.2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x14ac:dyDescent="0.2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x14ac:dyDescent="0.2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x14ac:dyDescent="0.2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x14ac:dyDescent="0.2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x14ac:dyDescent="0.2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x14ac:dyDescent="0.2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x14ac:dyDescent="0.2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x14ac:dyDescent="0.2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x14ac:dyDescent="0.2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x14ac:dyDescent="0.2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x14ac:dyDescent="0.2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x14ac:dyDescent="0.2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x14ac:dyDescent="0.2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x14ac:dyDescent="0.2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x14ac:dyDescent="0.2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x14ac:dyDescent="0.2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x14ac:dyDescent="0.2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x14ac:dyDescent="0.2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x14ac:dyDescent="0.2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x14ac:dyDescent="0.2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x14ac:dyDescent="0.2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x14ac:dyDescent="0.2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x14ac:dyDescent="0.2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x14ac:dyDescent="0.2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x14ac:dyDescent="0.2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x14ac:dyDescent="0.2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x14ac:dyDescent="0.2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x14ac:dyDescent="0.2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x14ac:dyDescent="0.2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x14ac:dyDescent="0.2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x14ac:dyDescent="0.2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x14ac:dyDescent="0.2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x14ac:dyDescent="0.2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x14ac:dyDescent="0.2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x14ac:dyDescent="0.2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x14ac:dyDescent="0.2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x14ac:dyDescent="0.2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x14ac:dyDescent="0.2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x14ac:dyDescent="0.2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x14ac:dyDescent="0.2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x14ac:dyDescent="0.2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x14ac:dyDescent="0.2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x14ac:dyDescent="0.2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x14ac:dyDescent="0.2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x14ac:dyDescent="0.2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x14ac:dyDescent="0.2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x14ac:dyDescent="0.2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x14ac:dyDescent="0.2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x14ac:dyDescent="0.2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x14ac:dyDescent="0.2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x14ac:dyDescent="0.2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x14ac:dyDescent="0.2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x14ac:dyDescent="0.2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x14ac:dyDescent="0.2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x14ac:dyDescent="0.2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x14ac:dyDescent="0.2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x14ac:dyDescent="0.2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x14ac:dyDescent="0.2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x14ac:dyDescent="0.2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x14ac:dyDescent="0.2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x14ac:dyDescent="0.2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x14ac:dyDescent="0.2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x14ac:dyDescent="0.2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x14ac:dyDescent="0.2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x14ac:dyDescent="0.2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x14ac:dyDescent="0.2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x14ac:dyDescent="0.2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x14ac:dyDescent="0.2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x14ac:dyDescent="0.2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x14ac:dyDescent="0.2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x14ac:dyDescent="0.2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x14ac:dyDescent="0.2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x14ac:dyDescent="0.2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x14ac:dyDescent="0.2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x14ac:dyDescent="0.2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x14ac:dyDescent="0.2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x14ac:dyDescent="0.2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x14ac:dyDescent="0.2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x14ac:dyDescent="0.2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x14ac:dyDescent="0.2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x14ac:dyDescent="0.2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x14ac:dyDescent="0.2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x14ac:dyDescent="0.2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x14ac:dyDescent="0.2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x14ac:dyDescent="0.2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x14ac:dyDescent="0.2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x14ac:dyDescent="0.2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x14ac:dyDescent="0.2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x14ac:dyDescent="0.2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x14ac:dyDescent="0.2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x14ac:dyDescent="0.2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x14ac:dyDescent="0.2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x14ac:dyDescent="0.2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x14ac:dyDescent="0.2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x14ac:dyDescent="0.2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x14ac:dyDescent="0.2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x14ac:dyDescent="0.2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x14ac:dyDescent="0.2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x14ac:dyDescent="0.2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x14ac:dyDescent="0.2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x14ac:dyDescent="0.2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x14ac:dyDescent="0.2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x14ac:dyDescent="0.2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x14ac:dyDescent="0.2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x14ac:dyDescent="0.2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x14ac:dyDescent="0.2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x14ac:dyDescent="0.2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x14ac:dyDescent="0.2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x14ac:dyDescent="0.2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x14ac:dyDescent="0.2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x14ac:dyDescent="0.2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x14ac:dyDescent="0.2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x14ac:dyDescent="0.2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x14ac:dyDescent="0.2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x14ac:dyDescent="0.2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x14ac:dyDescent="0.2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x14ac:dyDescent="0.2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x14ac:dyDescent="0.2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x14ac:dyDescent="0.2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x14ac:dyDescent="0.2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x14ac:dyDescent="0.2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x14ac:dyDescent="0.2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x14ac:dyDescent="0.2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x14ac:dyDescent="0.2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x14ac:dyDescent="0.2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x14ac:dyDescent="0.2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x14ac:dyDescent="0.2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x14ac:dyDescent="0.2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x14ac:dyDescent="0.2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x14ac:dyDescent="0.2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x14ac:dyDescent="0.2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x14ac:dyDescent="0.2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x14ac:dyDescent="0.2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x14ac:dyDescent="0.2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x14ac:dyDescent="0.2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x14ac:dyDescent="0.2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x14ac:dyDescent="0.2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x14ac:dyDescent="0.2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x14ac:dyDescent="0.2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x14ac:dyDescent="0.2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x14ac:dyDescent="0.2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x14ac:dyDescent="0.2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x14ac:dyDescent="0.2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x14ac:dyDescent="0.2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x14ac:dyDescent="0.2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x14ac:dyDescent="0.2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x14ac:dyDescent="0.2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x14ac:dyDescent="0.2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x14ac:dyDescent="0.2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x14ac:dyDescent="0.2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x14ac:dyDescent="0.2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x14ac:dyDescent="0.2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x14ac:dyDescent="0.2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x14ac:dyDescent="0.2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x14ac:dyDescent="0.2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x14ac:dyDescent="0.2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x14ac:dyDescent="0.2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x14ac:dyDescent="0.2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x14ac:dyDescent="0.2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x14ac:dyDescent="0.2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x14ac:dyDescent="0.2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x14ac:dyDescent="0.2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x14ac:dyDescent="0.2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x14ac:dyDescent="0.2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x14ac:dyDescent="0.2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x14ac:dyDescent="0.2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x14ac:dyDescent="0.2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x14ac:dyDescent="0.2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x14ac:dyDescent="0.2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x14ac:dyDescent="0.2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x14ac:dyDescent="0.2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x14ac:dyDescent="0.2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x14ac:dyDescent="0.2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x14ac:dyDescent="0.2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x14ac:dyDescent="0.2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x14ac:dyDescent="0.2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x14ac:dyDescent="0.2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x14ac:dyDescent="0.2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x14ac:dyDescent="0.2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x14ac:dyDescent="0.2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x14ac:dyDescent="0.2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x14ac:dyDescent="0.2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x14ac:dyDescent="0.2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x14ac:dyDescent="0.2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x14ac:dyDescent="0.2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x14ac:dyDescent="0.2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x14ac:dyDescent="0.2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x14ac:dyDescent="0.2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x14ac:dyDescent="0.2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x14ac:dyDescent="0.2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x14ac:dyDescent="0.2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x14ac:dyDescent="0.2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x14ac:dyDescent="0.2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x14ac:dyDescent="0.2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x14ac:dyDescent="0.2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x14ac:dyDescent="0.2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x14ac:dyDescent="0.2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x14ac:dyDescent="0.2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x14ac:dyDescent="0.2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x14ac:dyDescent="0.2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x14ac:dyDescent="0.2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x14ac:dyDescent="0.2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x14ac:dyDescent="0.2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x14ac:dyDescent="0.2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x14ac:dyDescent="0.2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x14ac:dyDescent="0.2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x14ac:dyDescent="0.2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x14ac:dyDescent="0.2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x14ac:dyDescent="0.2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x14ac:dyDescent="0.2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x14ac:dyDescent="0.2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x14ac:dyDescent="0.2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x14ac:dyDescent="0.2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x14ac:dyDescent="0.2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x14ac:dyDescent="0.2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x14ac:dyDescent="0.2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x14ac:dyDescent="0.2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x14ac:dyDescent="0.2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x14ac:dyDescent="0.2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x14ac:dyDescent="0.2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x14ac:dyDescent="0.2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x14ac:dyDescent="0.2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x14ac:dyDescent="0.2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x14ac:dyDescent="0.2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x14ac:dyDescent="0.2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x14ac:dyDescent="0.2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x14ac:dyDescent="0.2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x14ac:dyDescent="0.2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x14ac:dyDescent="0.2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x14ac:dyDescent="0.2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x14ac:dyDescent="0.2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x14ac:dyDescent="0.2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x14ac:dyDescent="0.2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x14ac:dyDescent="0.2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x14ac:dyDescent="0.2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x14ac:dyDescent="0.2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x14ac:dyDescent="0.2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x14ac:dyDescent="0.2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x14ac:dyDescent="0.2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x14ac:dyDescent="0.2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x14ac:dyDescent="0.2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x14ac:dyDescent="0.2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x14ac:dyDescent="0.2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x14ac:dyDescent="0.2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x14ac:dyDescent="0.2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x14ac:dyDescent="0.2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x14ac:dyDescent="0.2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x14ac:dyDescent="0.2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x14ac:dyDescent="0.2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x14ac:dyDescent="0.2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x14ac:dyDescent="0.2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x14ac:dyDescent="0.2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x14ac:dyDescent="0.2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x14ac:dyDescent="0.2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x14ac:dyDescent="0.2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x14ac:dyDescent="0.2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x14ac:dyDescent="0.2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x14ac:dyDescent="0.2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x14ac:dyDescent="0.2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x14ac:dyDescent="0.2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x14ac:dyDescent="0.2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x14ac:dyDescent="0.2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x14ac:dyDescent="0.2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x14ac:dyDescent="0.2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x14ac:dyDescent="0.2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x14ac:dyDescent="0.2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x14ac:dyDescent="0.2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x14ac:dyDescent="0.2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x14ac:dyDescent="0.2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x14ac:dyDescent="0.2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x14ac:dyDescent="0.2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x14ac:dyDescent="0.2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x14ac:dyDescent="0.2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x14ac:dyDescent="0.2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x14ac:dyDescent="0.2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x14ac:dyDescent="0.2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x14ac:dyDescent="0.2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x14ac:dyDescent="0.2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x14ac:dyDescent="0.2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x14ac:dyDescent="0.2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x14ac:dyDescent="0.2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x14ac:dyDescent="0.2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x14ac:dyDescent="0.2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x14ac:dyDescent="0.2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x14ac:dyDescent="0.2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x14ac:dyDescent="0.2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x14ac:dyDescent="0.2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x14ac:dyDescent="0.2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x14ac:dyDescent="0.2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x14ac:dyDescent="0.2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x14ac:dyDescent="0.2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x14ac:dyDescent="0.2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x14ac:dyDescent="0.2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x14ac:dyDescent="0.2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x14ac:dyDescent="0.2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x14ac:dyDescent="0.2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x14ac:dyDescent="0.2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x14ac:dyDescent="0.2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x14ac:dyDescent="0.2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x14ac:dyDescent="0.2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x14ac:dyDescent="0.2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x14ac:dyDescent="0.2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x14ac:dyDescent="0.2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x14ac:dyDescent="0.2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x14ac:dyDescent="0.2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x14ac:dyDescent="0.2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x14ac:dyDescent="0.2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x14ac:dyDescent="0.2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x14ac:dyDescent="0.2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x14ac:dyDescent="0.2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x14ac:dyDescent="0.2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x14ac:dyDescent="0.2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x14ac:dyDescent="0.2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x14ac:dyDescent="0.2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x14ac:dyDescent="0.2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x14ac:dyDescent="0.2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x14ac:dyDescent="0.2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x14ac:dyDescent="0.2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x14ac:dyDescent="0.2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x14ac:dyDescent="0.2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x14ac:dyDescent="0.2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x14ac:dyDescent="0.2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x14ac:dyDescent="0.2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x14ac:dyDescent="0.2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x14ac:dyDescent="0.2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x14ac:dyDescent="0.2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x14ac:dyDescent="0.2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x14ac:dyDescent="0.2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x14ac:dyDescent="0.2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x14ac:dyDescent="0.2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x14ac:dyDescent="0.2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x14ac:dyDescent="0.2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x14ac:dyDescent="0.2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x14ac:dyDescent="0.2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x14ac:dyDescent="0.2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x14ac:dyDescent="0.2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x14ac:dyDescent="0.2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x14ac:dyDescent="0.2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x14ac:dyDescent="0.2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x14ac:dyDescent="0.2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x14ac:dyDescent="0.2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x14ac:dyDescent="0.2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x14ac:dyDescent="0.2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x14ac:dyDescent="0.2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x14ac:dyDescent="0.2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x14ac:dyDescent="0.2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x14ac:dyDescent="0.2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x14ac:dyDescent="0.2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x14ac:dyDescent="0.2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x14ac:dyDescent="0.2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x14ac:dyDescent="0.2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x14ac:dyDescent="0.2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x14ac:dyDescent="0.2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x14ac:dyDescent="0.2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x14ac:dyDescent="0.2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x14ac:dyDescent="0.2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x14ac:dyDescent="0.2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x14ac:dyDescent="0.2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x14ac:dyDescent="0.2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x14ac:dyDescent="0.2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x14ac:dyDescent="0.2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x14ac:dyDescent="0.2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x14ac:dyDescent="0.2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x14ac:dyDescent="0.2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x14ac:dyDescent="0.2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x14ac:dyDescent="0.2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x14ac:dyDescent="0.2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x14ac:dyDescent="0.2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x14ac:dyDescent="0.2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x14ac:dyDescent="0.2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x14ac:dyDescent="0.2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x14ac:dyDescent="0.2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x14ac:dyDescent="0.2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x14ac:dyDescent="0.2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x14ac:dyDescent="0.2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x14ac:dyDescent="0.2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x14ac:dyDescent="0.2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x14ac:dyDescent="0.2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x14ac:dyDescent="0.2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x14ac:dyDescent="0.2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x14ac:dyDescent="0.2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x14ac:dyDescent="0.2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x14ac:dyDescent="0.2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x14ac:dyDescent="0.2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x14ac:dyDescent="0.2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x14ac:dyDescent="0.2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x14ac:dyDescent="0.2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x14ac:dyDescent="0.2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x14ac:dyDescent="0.2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x14ac:dyDescent="0.2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x14ac:dyDescent="0.2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x14ac:dyDescent="0.2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x14ac:dyDescent="0.2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x14ac:dyDescent="0.2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x14ac:dyDescent="0.2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x14ac:dyDescent="0.2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x14ac:dyDescent="0.2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x14ac:dyDescent="0.2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x14ac:dyDescent="0.2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x14ac:dyDescent="0.2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x14ac:dyDescent="0.2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x14ac:dyDescent="0.2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x14ac:dyDescent="0.2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x14ac:dyDescent="0.2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x14ac:dyDescent="0.2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x14ac:dyDescent="0.2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x14ac:dyDescent="0.2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x14ac:dyDescent="0.2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x14ac:dyDescent="0.2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x14ac:dyDescent="0.2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x14ac:dyDescent="0.2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x14ac:dyDescent="0.2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x14ac:dyDescent="0.2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x14ac:dyDescent="0.2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x14ac:dyDescent="0.2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x14ac:dyDescent="0.2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x14ac:dyDescent="0.2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x14ac:dyDescent="0.2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x14ac:dyDescent="0.2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x14ac:dyDescent="0.2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x14ac:dyDescent="0.2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x14ac:dyDescent="0.2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x14ac:dyDescent="0.2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x14ac:dyDescent="0.2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x14ac:dyDescent="0.2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x14ac:dyDescent="0.2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x14ac:dyDescent="0.2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x14ac:dyDescent="0.2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x14ac:dyDescent="0.2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x14ac:dyDescent="0.2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x14ac:dyDescent="0.2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x14ac:dyDescent="0.2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x14ac:dyDescent="0.2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x14ac:dyDescent="0.2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x14ac:dyDescent="0.2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x14ac:dyDescent="0.2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x14ac:dyDescent="0.2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x14ac:dyDescent="0.2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x14ac:dyDescent="0.2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x14ac:dyDescent="0.2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x14ac:dyDescent="0.2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x14ac:dyDescent="0.2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x14ac:dyDescent="0.2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x14ac:dyDescent="0.2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x14ac:dyDescent="0.2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x14ac:dyDescent="0.2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x14ac:dyDescent="0.2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x14ac:dyDescent="0.2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x14ac:dyDescent="0.2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x14ac:dyDescent="0.2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x14ac:dyDescent="0.2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x14ac:dyDescent="0.2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x14ac:dyDescent="0.2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x14ac:dyDescent="0.2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x14ac:dyDescent="0.2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x14ac:dyDescent="0.2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x14ac:dyDescent="0.2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x14ac:dyDescent="0.2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x14ac:dyDescent="0.2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x14ac:dyDescent="0.2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x14ac:dyDescent="0.2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x14ac:dyDescent="0.2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x14ac:dyDescent="0.2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x14ac:dyDescent="0.2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x14ac:dyDescent="0.2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x14ac:dyDescent="0.2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x14ac:dyDescent="0.2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x14ac:dyDescent="0.2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x14ac:dyDescent="0.2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x14ac:dyDescent="0.2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x14ac:dyDescent="0.2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x14ac:dyDescent="0.2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x14ac:dyDescent="0.2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x14ac:dyDescent="0.2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x14ac:dyDescent="0.2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x14ac:dyDescent="0.2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x14ac:dyDescent="0.2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x14ac:dyDescent="0.2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x14ac:dyDescent="0.2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x14ac:dyDescent="0.2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x14ac:dyDescent="0.2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x14ac:dyDescent="0.2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x14ac:dyDescent="0.2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x14ac:dyDescent="0.2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x14ac:dyDescent="0.2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x14ac:dyDescent="0.2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x14ac:dyDescent="0.2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x14ac:dyDescent="0.2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x14ac:dyDescent="0.2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x14ac:dyDescent="0.2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x14ac:dyDescent="0.2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x14ac:dyDescent="0.2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x14ac:dyDescent="0.2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x14ac:dyDescent="0.2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x14ac:dyDescent="0.2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x14ac:dyDescent="0.2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x14ac:dyDescent="0.2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x14ac:dyDescent="0.2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x14ac:dyDescent="0.2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x14ac:dyDescent="0.2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x14ac:dyDescent="0.2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x14ac:dyDescent="0.2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x14ac:dyDescent="0.2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x14ac:dyDescent="0.2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x14ac:dyDescent="0.2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x14ac:dyDescent="0.2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x14ac:dyDescent="0.2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x14ac:dyDescent="0.2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x14ac:dyDescent="0.2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x14ac:dyDescent="0.2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x14ac:dyDescent="0.2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x14ac:dyDescent="0.2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x14ac:dyDescent="0.2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x14ac:dyDescent="0.2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x14ac:dyDescent="0.2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x14ac:dyDescent="0.2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x14ac:dyDescent="0.2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x14ac:dyDescent="0.2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x14ac:dyDescent="0.2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x14ac:dyDescent="0.2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x14ac:dyDescent="0.2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x14ac:dyDescent="0.2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x14ac:dyDescent="0.2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x14ac:dyDescent="0.2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x14ac:dyDescent="0.2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x14ac:dyDescent="0.2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x14ac:dyDescent="0.2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x14ac:dyDescent="0.2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x14ac:dyDescent="0.2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x14ac:dyDescent="0.2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x14ac:dyDescent="0.2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x14ac:dyDescent="0.2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x14ac:dyDescent="0.2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x14ac:dyDescent="0.2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x14ac:dyDescent="0.2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x14ac:dyDescent="0.2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x14ac:dyDescent="0.2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x14ac:dyDescent="0.2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x14ac:dyDescent="0.2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x14ac:dyDescent="0.2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x14ac:dyDescent="0.2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x14ac:dyDescent="0.2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x14ac:dyDescent="0.2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x14ac:dyDescent="0.2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x14ac:dyDescent="0.2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x14ac:dyDescent="0.2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x14ac:dyDescent="0.2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x14ac:dyDescent="0.2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x14ac:dyDescent="0.2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x14ac:dyDescent="0.2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x14ac:dyDescent="0.2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x14ac:dyDescent="0.2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x14ac:dyDescent="0.2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x14ac:dyDescent="0.2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x14ac:dyDescent="0.2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x14ac:dyDescent="0.2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x14ac:dyDescent="0.2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x14ac:dyDescent="0.2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x14ac:dyDescent="0.2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x14ac:dyDescent="0.2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x14ac:dyDescent="0.2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x14ac:dyDescent="0.2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x14ac:dyDescent="0.2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x14ac:dyDescent="0.2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x14ac:dyDescent="0.2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x14ac:dyDescent="0.2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x14ac:dyDescent="0.2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x14ac:dyDescent="0.2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x14ac:dyDescent="0.2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x14ac:dyDescent="0.2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x14ac:dyDescent="0.2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x14ac:dyDescent="0.2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x14ac:dyDescent="0.2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x14ac:dyDescent="0.2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x14ac:dyDescent="0.2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x14ac:dyDescent="0.2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x14ac:dyDescent="0.2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x14ac:dyDescent="0.2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x14ac:dyDescent="0.2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x14ac:dyDescent="0.2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x14ac:dyDescent="0.2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x14ac:dyDescent="0.2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x14ac:dyDescent="0.2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x14ac:dyDescent="0.2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x14ac:dyDescent="0.2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x14ac:dyDescent="0.2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x14ac:dyDescent="0.2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x14ac:dyDescent="0.2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x14ac:dyDescent="0.2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x14ac:dyDescent="0.2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x14ac:dyDescent="0.2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x14ac:dyDescent="0.2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x14ac:dyDescent="0.2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x14ac:dyDescent="0.2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x14ac:dyDescent="0.2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x14ac:dyDescent="0.2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x14ac:dyDescent="0.2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x14ac:dyDescent="0.2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x14ac:dyDescent="0.2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x14ac:dyDescent="0.2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x14ac:dyDescent="0.2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x14ac:dyDescent="0.2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x14ac:dyDescent="0.2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x14ac:dyDescent="0.2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x14ac:dyDescent="0.2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x14ac:dyDescent="0.2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x14ac:dyDescent="0.2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x14ac:dyDescent="0.2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x14ac:dyDescent="0.2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x14ac:dyDescent="0.2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x14ac:dyDescent="0.2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x14ac:dyDescent="0.2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x14ac:dyDescent="0.2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x14ac:dyDescent="0.2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x14ac:dyDescent="0.2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x14ac:dyDescent="0.2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x14ac:dyDescent="0.2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x14ac:dyDescent="0.2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x14ac:dyDescent="0.2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x14ac:dyDescent="0.2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x14ac:dyDescent="0.2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x14ac:dyDescent="0.2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x14ac:dyDescent="0.2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x14ac:dyDescent="0.2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x14ac:dyDescent="0.2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x14ac:dyDescent="0.2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x14ac:dyDescent="0.2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x14ac:dyDescent="0.2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x14ac:dyDescent="0.2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x14ac:dyDescent="0.2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x14ac:dyDescent="0.2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x14ac:dyDescent="0.2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x14ac:dyDescent="0.2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x14ac:dyDescent="0.2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x14ac:dyDescent="0.2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x14ac:dyDescent="0.2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x14ac:dyDescent="0.2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x14ac:dyDescent="0.2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x14ac:dyDescent="0.2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x14ac:dyDescent="0.2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x14ac:dyDescent="0.2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x14ac:dyDescent="0.2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x14ac:dyDescent="0.2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x14ac:dyDescent="0.2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x14ac:dyDescent="0.2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x14ac:dyDescent="0.2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x14ac:dyDescent="0.2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x14ac:dyDescent="0.2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x14ac:dyDescent="0.2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x14ac:dyDescent="0.2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x14ac:dyDescent="0.2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x14ac:dyDescent="0.2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x14ac:dyDescent="0.2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x14ac:dyDescent="0.2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x14ac:dyDescent="0.2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x14ac:dyDescent="0.2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x14ac:dyDescent="0.2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x14ac:dyDescent="0.2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x14ac:dyDescent="0.2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x14ac:dyDescent="0.2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x14ac:dyDescent="0.2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x14ac:dyDescent="0.2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x14ac:dyDescent="0.2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x14ac:dyDescent="0.2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x14ac:dyDescent="0.2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x14ac:dyDescent="0.2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x14ac:dyDescent="0.2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x14ac:dyDescent="0.2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x14ac:dyDescent="0.2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x14ac:dyDescent="0.2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x14ac:dyDescent="0.2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x14ac:dyDescent="0.2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x14ac:dyDescent="0.2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x14ac:dyDescent="0.2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x14ac:dyDescent="0.2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x14ac:dyDescent="0.2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x14ac:dyDescent="0.2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x14ac:dyDescent="0.2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x14ac:dyDescent="0.2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x14ac:dyDescent="0.2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x14ac:dyDescent="0.2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x14ac:dyDescent="0.2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x14ac:dyDescent="0.2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x14ac:dyDescent="0.2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x14ac:dyDescent="0.2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x14ac:dyDescent="0.2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x14ac:dyDescent="0.2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x14ac:dyDescent="0.2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x14ac:dyDescent="0.2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x14ac:dyDescent="0.2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x14ac:dyDescent="0.2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x14ac:dyDescent="0.2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x14ac:dyDescent="0.2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x14ac:dyDescent="0.2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x14ac:dyDescent="0.2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x14ac:dyDescent="0.2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x14ac:dyDescent="0.2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x14ac:dyDescent="0.2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x14ac:dyDescent="0.2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x14ac:dyDescent="0.2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x14ac:dyDescent="0.2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x14ac:dyDescent="0.2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x14ac:dyDescent="0.2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x14ac:dyDescent="0.2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x14ac:dyDescent="0.2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x14ac:dyDescent="0.2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x14ac:dyDescent="0.2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x14ac:dyDescent="0.2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x14ac:dyDescent="0.2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x14ac:dyDescent="0.2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x14ac:dyDescent="0.2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x14ac:dyDescent="0.2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x14ac:dyDescent="0.2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x14ac:dyDescent="0.2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x14ac:dyDescent="0.2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x14ac:dyDescent="0.2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x14ac:dyDescent="0.2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x14ac:dyDescent="0.2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x14ac:dyDescent="0.2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x14ac:dyDescent="0.2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x14ac:dyDescent="0.2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x14ac:dyDescent="0.2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x14ac:dyDescent="0.2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x14ac:dyDescent="0.2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x14ac:dyDescent="0.2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x14ac:dyDescent="0.2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x14ac:dyDescent="0.2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x14ac:dyDescent="0.2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x14ac:dyDescent="0.2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x14ac:dyDescent="0.2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x14ac:dyDescent="0.2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x14ac:dyDescent="0.2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x14ac:dyDescent="0.2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x14ac:dyDescent="0.2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x14ac:dyDescent="0.2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x14ac:dyDescent="0.2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x14ac:dyDescent="0.2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x14ac:dyDescent="0.2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x14ac:dyDescent="0.2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x14ac:dyDescent="0.2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x14ac:dyDescent="0.2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x14ac:dyDescent="0.2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x14ac:dyDescent="0.2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x14ac:dyDescent="0.2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x14ac:dyDescent="0.2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x14ac:dyDescent="0.2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x14ac:dyDescent="0.2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x14ac:dyDescent="0.2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x14ac:dyDescent="0.2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x14ac:dyDescent="0.2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x14ac:dyDescent="0.2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x14ac:dyDescent="0.2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x14ac:dyDescent="0.2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x14ac:dyDescent="0.2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x14ac:dyDescent="0.2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x14ac:dyDescent="0.2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x14ac:dyDescent="0.2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x14ac:dyDescent="0.2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x14ac:dyDescent="0.2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x14ac:dyDescent="0.2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x14ac:dyDescent="0.2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x14ac:dyDescent="0.2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x14ac:dyDescent="0.2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x14ac:dyDescent="0.2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x14ac:dyDescent="0.2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x14ac:dyDescent="0.2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x14ac:dyDescent="0.2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x14ac:dyDescent="0.2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x14ac:dyDescent="0.2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x14ac:dyDescent="0.2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x14ac:dyDescent="0.2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x14ac:dyDescent="0.2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x14ac:dyDescent="0.2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x14ac:dyDescent="0.2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x14ac:dyDescent="0.2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x14ac:dyDescent="0.2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x14ac:dyDescent="0.2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x14ac:dyDescent="0.2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x14ac:dyDescent="0.2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x14ac:dyDescent="0.2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x14ac:dyDescent="0.2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x14ac:dyDescent="0.2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x14ac:dyDescent="0.2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x14ac:dyDescent="0.2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x14ac:dyDescent="0.2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x14ac:dyDescent="0.2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x14ac:dyDescent="0.2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x14ac:dyDescent="0.2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x14ac:dyDescent="0.2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x14ac:dyDescent="0.2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x14ac:dyDescent="0.2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x14ac:dyDescent="0.2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x14ac:dyDescent="0.2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x14ac:dyDescent="0.2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x14ac:dyDescent="0.2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x14ac:dyDescent="0.2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x14ac:dyDescent="0.2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x14ac:dyDescent="0.2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x14ac:dyDescent="0.2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x14ac:dyDescent="0.2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x14ac:dyDescent="0.2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x14ac:dyDescent="0.2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x14ac:dyDescent="0.2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x14ac:dyDescent="0.2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x14ac:dyDescent="0.2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x14ac:dyDescent="0.2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x14ac:dyDescent="0.2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x14ac:dyDescent="0.2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x14ac:dyDescent="0.2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x14ac:dyDescent="0.2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x14ac:dyDescent="0.2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x14ac:dyDescent="0.2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x14ac:dyDescent="0.2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x14ac:dyDescent="0.2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x14ac:dyDescent="0.2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x14ac:dyDescent="0.2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x14ac:dyDescent="0.2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x14ac:dyDescent="0.2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x14ac:dyDescent="0.2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x14ac:dyDescent="0.2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x14ac:dyDescent="0.2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x14ac:dyDescent="0.2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x14ac:dyDescent="0.2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x14ac:dyDescent="0.2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x14ac:dyDescent="0.2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x14ac:dyDescent="0.2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x14ac:dyDescent="0.2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x14ac:dyDescent="0.2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x14ac:dyDescent="0.2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x14ac:dyDescent="0.2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x14ac:dyDescent="0.2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x14ac:dyDescent="0.2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x14ac:dyDescent="0.2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x14ac:dyDescent="0.2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x14ac:dyDescent="0.2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x14ac:dyDescent="0.2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x14ac:dyDescent="0.2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x14ac:dyDescent="0.2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x14ac:dyDescent="0.2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x14ac:dyDescent="0.2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x14ac:dyDescent="0.2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x14ac:dyDescent="0.2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x14ac:dyDescent="0.2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x14ac:dyDescent="0.2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x14ac:dyDescent="0.2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x14ac:dyDescent="0.2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x14ac:dyDescent="0.2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x14ac:dyDescent="0.2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x14ac:dyDescent="0.2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x14ac:dyDescent="0.2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x14ac:dyDescent="0.2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x14ac:dyDescent="0.2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x14ac:dyDescent="0.2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x14ac:dyDescent="0.2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x14ac:dyDescent="0.2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x14ac:dyDescent="0.2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x14ac:dyDescent="0.2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x14ac:dyDescent="0.2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x14ac:dyDescent="0.2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x14ac:dyDescent="0.2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x14ac:dyDescent="0.2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x14ac:dyDescent="0.2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x14ac:dyDescent="0.2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x14ac:dyDescent="0.2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x14ac:dyDescent="0.2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x14ac:dyDescent="0.2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x14ac:dyDescent="0.2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x14ac:dyDescent="0.2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x14ac:dyDescent="0.2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x14ac:dyDescent="0.2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x14ac:dyDescent="0.2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x14ac:dyDescent="0.2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x14ac:dyDescent="0.2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x14ac:dyDescent="0.2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x14ac:dyDescent="0.2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x14ac:dyDescent="0.2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x14ac:dyDescent="0.2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x14ac:dyDescent="0.2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x14ac:dyDescent="0.2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x14ac:dyDescent="0.2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x14ac:dyDescent="0.2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x14ac:dyDescent="0.2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x14ac:dyDescent="0.2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x14ac:dyDescent="0.2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x14ac:dyDescent="0.2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x14ac:dyDescent="0.2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x14ac:dyDescent="0.2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x14ac:dyDescent="0.2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x14ac:dyDescent="0.2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x14ac:dyDescent="0.2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x14ac:dyDescent="0.2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x14ac:dyDescent="0.2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x14ac:dyDescent="0.2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x14ac:dyDescent="0.2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x14ac:dyDescent="0.2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x14ac:dyDescent="0.2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x14ac:dyDescent="0.2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x14ac:dyDescent="0.2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x14ac:dyDescent="0.2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x14ac:dyDescent="0.2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x14ac:dyDescent="0.2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x14ac:dyDescent="0.2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x14ac:dyDescent="0.2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x14ac:dyDescent="0.2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x14ac:dyDescent="0.2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x14ac:dyDescent="0.2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x14ac:dyDescent="0.2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x14ac:dyDescent="0.2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x14ac:dyDescent="0.2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x14ac:dyDescent="0.2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x14ac:dyDescent="0.2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x14ac:dyDescent="0.2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x14ac:dyDescent="0.2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x14ac:dyDescent="0.2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x14ac:dyDescent="0.2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x14ac:dyDescent="0.2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x14ac:dyDescent="0.2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x14ac:dyDescent="0.2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x14ac:dyDescent="0.2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x14ac:dyDescent="0.2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x14ac:dyDescent="0.2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x14ac:dyDescent="0.2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x14ac:dyDescent="0.2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x14ac:dyDescent="0.2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x14ac:dyDescent="0.2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x14ac:dyDescent="0.2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x14ac:dyDescent="0.2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x14ac:dyDescent="0.2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x14ac:dyDescent="0.2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x14ac:dyDescent="0.2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x14ac:dyDescent="0.2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x14ac:dyDescent="0.2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x14ac:dyDescent="0.2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x14ac:dyDescent="0.2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x14ac:dyDescent="0.2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x14ac:dyDescent="0.2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x14ac:dyDescent="0.2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x14ac:dyDescent="0.2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x14ac:dyDescent="0.2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x14ac:dyDescent="0.2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x14ac:dyDescent="0.2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x14ac:dyDescent="0.2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x14ac:dyDescent="0.2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x14ac:dyDescent="0.2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x14ac:dyDescent="0.2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x14ac:dyDescent="0.2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x14ac:dyDescent="0.2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x14ac:dyDescent="0.2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x14ac:dyDescent="0.2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x14ac:dyDescent="0.2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x14ac:dyDescent="0.2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x14ac:dyDescent="0.2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x14ac:dyDescent="0.2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x14ac:dyDescent="0.2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x14ac:dyDescent="0.2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x14ac:dyDescent="0.2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x14ac:dyDescent="0.2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x14ac:dyDescent="0.2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x14ac:dyDescent="0.2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x14ac:dyDescent="0.2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x14ac:dyDescent="0.2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x14ac:dyDescent="0.2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x14ac:dyDescent="0.2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x14ac:dyDescent="0.2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x14ac:dyDescent="0.2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x14ac:dyDescent="0.2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x14ac:dyDescent="0.2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x14ac:dyDescent="0.2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x14ac:dyDescent="0.2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x14ac:dyDescent="0.2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x14ac:dyDescent="0.2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x14ac:dyDescent="0.2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x14ac:dyDescent="0.2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x14ac:dyDescent="0.2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x14ac:dyDescent="0.2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x14ac:dyDescent="0.2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x14ac:dyDescent="0.2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x14ac:dyDescent="0.2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x14ac:dyDescent="0.2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x14ac:dyDescent="0.2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x14ac:dyDescent="0.2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x14ac:dyDescent="0.2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x14ac:dyDescent="0.2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x14ac:dyDescent="0.2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x14ac:dyDescent="0.2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x14ac:dyDescent="0.2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x14ac:dyDescent="0.2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x14ac:dyDescent="0.2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x14ac:dyDescent="0.2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x14ac:dyDescent="0.2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x14ac:dyDescent="0.2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x14ac:dyDescent="0.2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x14ac:dyDescent="0.2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x14ac:dyDescent="0.2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x14ac:dyDescent="0.2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x14ac:dyDescent="0.2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x14ac:dyDescent="0.2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x14ac:dyDescent="0.2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x14ac:dyDescent="0.2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x14ac:dyDescent="0.2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x14ac:dyDescent="0.2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x14ac:dyDescent="0.2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x14ac:dyDescent="0.2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x14ac:dyDescent="0.2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x14ac:dyDescent="0.2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x14ac:dyDescent="0.2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x14ac:dyDescent="0.2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x14ac:dyDescent="0.2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x14ac:dyDescent="0.2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x14ac:dyDescent="0.2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x14ac:dyDescent="0.2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x14ac:dyDescent="0.2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x14ac:dyDescent="0.2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x14ac:dyDescent="0.2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x14ac:dyDescent="0.2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x14ac:dyDescent="0.2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x14ac:dyDescent="0.2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x14ac:dyDescent="0.2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x14ac:dyDescent="0.2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x14ac:dyDescent="0.2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x14ac:dyDescent="0.2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x14ac:dyDescent="0.2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x14ac:dyDescent="0.2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x14ac:dyDescent="0.2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x14ac:dyDescent="0.2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x14ac:dyDescent="0.2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x14ac:dyDescent="0.2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x14ac:dyDescent="0.2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x14ac:dyDescent="0.2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x14ac:dyDescent="0.2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x14ac:dyDescent="0.2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x14ac:dyDescent="0.2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x14ac:dyDescent="0.2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x14ac:dyDescent="0.2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x14ac:dyDescent="0.2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x14ac:dyDescent="0.2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x14ac:dyDescent="0.2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x14ac:dyDescent="0.2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x14ac:dyDescent="0.2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x14ac:dyDescent="0.2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x14ac:dyDescent="0.2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x14ac:dyDescent="0.2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x14ac:dyDescent="0.2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x14ac:dyDescent="0.2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x14ac:dyDescent="0.2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x14ac:dyDescent="0.2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x14ac:dyDescent="0.2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x14ac:dyDescent="0.2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x14ac:dyDescent="0.2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x14ac:dyDescent="0.2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x14ac:dyDescent="0.2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x14ac:dyDescent="0.2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x14ac:dyDescent="0.2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x14ac:dyDescent="0.2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x14ac:dyDescent="0.2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x14ac:dyDescent="0.2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x14ac:dyDescent="0.2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x14ac:dyDescent="0.2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x14ac:dyDescent="0.2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x14ac:dyDescent="0.2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x14ac:dyDescent="0.2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x14ac:dyDescent="0.2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x14ac:dyDescent="0.2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x14ac:dyDescent="0.2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x14ac:dyDescent="0.2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x14ac:dyDescent="0.2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x14ac:dyDescent="0.2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x14ac:dyDescent="0.2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x14ac:dyDescent="0.2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x14ac:dyDescent="0.2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x14ac:dyDescent="0.2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x14ac:dyDescent="0.2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x14ac:dyDescent="0.2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x14ac:dyDescent="0.2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x14ac:dyDescent="0.2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x14ac:dyDescent="0.2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x14ac:dyDescent="0.2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x14ac:dyDescent="0.2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x14ac:dyDescent="0.2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x14ac:dyDescent="0.2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x14ac:dyDescent="0.2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x14ac:dyDescent="0.2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x14ac:dyDescent="0.2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x14ac:dyDescent="0.2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x14ac:dyDescent="0.2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x14ac:dyDescent="0.2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x14ac:dyDescent="0.2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x14ac:dyDescent="0.2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x14ac:dyDescent="0.2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x14ac:dyDescent="0.2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x14ac:dyDescent="0.2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x14ac:dyDescent="0.2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x14ac:dyDescent="0.2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x14ac:dyDescent="0.2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x14ac:dyDescent="0.2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x14ac:dyDescent="0.2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x14ac:dyDescent="0.2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x14ac:dyDescent="0.2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x14ac:dyDescent="0.2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x14ac:dyDescent="0.2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x14ac:dyDescent="0.2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x14ac:dyDescent="0.2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x14ac:dyDescent="0.2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x14ac:dyDescent="0.2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x14ac:dyDescent="0.2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x14ac:dyDescent="0.2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x14ac:dyDescent="0.2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x14ac:dyDescent="0.2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x14ac:dyDescent="0.2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x14ac:dyDescent="0.2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x14ac:dyDescent="0.2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x14ac:dyDescent="0.2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x14ac:dyDescent="0.2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x14ac:dyDescent="0.2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x14ac:dyDescent="0.2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x14ac:dyDescent="0.2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x14ac:dyDescent="0.2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x14ac:dyDescent="0.2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x14ac:dyDescent="0.2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x14ac:dyDescent="0.2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x14ac:dyDescent="0.2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x14ac:dyDescent="0.2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x14ac:dyDescent="0.2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x14ac:dyDescent="0.2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x14ac:dyDescent="0.2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x14ac:dyDescent="0.2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x14ac:dyDescent="0.2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x14ac:dyDescent="0.2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x14ac:dyDescent="0.2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x14ac:dyDescent="0.2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x14ac:dyDescent="0.2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x14ac:dyDescent="0.2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x14ac:dyDescent="0.2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x14ac:dyDescent="0.2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x14ac:dyDescent="0.2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x14ac:dyDescent="0.2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x14ac:dyDescent="0.2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x14ac:dyDescent="0.2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x14ac:dyDescent="0.2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x14ac:dyDescent="0.2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x14ac:dyDescent="0.2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x14ac:dyDescent="0.2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x14ac:dyDescent="0.2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x14ac:dyDescent="0.2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x14ac:dyDescent="0.2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x14ac:dyDescent="0.2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x14ac:dyDescent="0.2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x14ac:dyDescent="0.2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x14ac:dyDescent="0.2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x14ac:dyDescent="0.2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x14ac:dyDescent="0.2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x14ac:dyDescent="0.2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x14ac:dyDescent="0.2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x14ac:dyDescent="0.2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x14ac:dyDescent="0.2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x14ac:dyDescent="0.2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x14ac:dyDescent="0.2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x14ac:dyDescent="0.2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x14ac:dyDescent="0.2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x14ac:dyDescent="0.2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x14ac:dyDescent="0.2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x14ac:dyDescent="0.2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x14ac:dyDescent="0.2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x14ac:dyDescent="0.2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x14ac:dyDescent="0.2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x14ac:dyDescent="0.2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x14ac:dyDescent="0.2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x14ac:dyDescent="0.2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x14ac:dyDescent="0.2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x14ac:dyDescent="0.2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x14ac:dyDescent="0.2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x14ac:dyDescent="0.2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x14ac:dyDescent="0.2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x14ac:dyDescent="0.2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x14ac:dyDescent="0.2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x14ac:dyDescent="0.2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x14ac:dyDescent="0.2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x14ac:dyDescent="0.2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x14ac:dyDescent="0.2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x14ac:dyDescent="0.2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x14ac:dyDescent="0.2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x14ac:dyDescent="0.2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x14ac:dyDescent="0.2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x14ac:dyDescent="0.2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x14ac:dyDescent="0.2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x14ac:dyDescent="0.2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x14ac:dyDescent="0.2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x14ac:dyDescent="0.2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x14ac:dyDescent="0.2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x14ac:dyDescent="0.2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x14ac:dyDescent="0.2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x14ac:dyDescent="0.2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x14ac:dyDescent="0.2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x14ac:dyDescent="0.2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x14ac:dyDescent="0.2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x14ac:dyDescent="0.2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x14ac:dyDescent="0.2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x14ac:dyDescent="0.2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x14ac:dyDescent="0.2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x14ac:dyDescent="0.2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x14ac:dyDescent="0.2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x14ac:dyDescent="0.2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x14ac:dyDescent="0.2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x14ac:dyDescent="0.2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x14ac:dyDescent="0.2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x14ac:dyDescent="0.2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x14ac:dyDescent="0.2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x14ac:dyDescent="0.2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x14ac:dyDescent="0.2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x14ac:dyDescent="0.2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x14ac:dyDescent="0.2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x14ac:dyDescent="0.2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x14ac:dyDescent="0.2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x14ac:dyDescent="0.2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x14ac:dyDescent="0.2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x14ac:dyDescent="0.2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x14ac:dyDescent="0.2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x14ac:dyDescent="0.2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x14ac:dyDescent="0.2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x14ac:dyDescent="0.2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x14ac:dyDescent="0.2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x14ac:dyDescent="0.2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x14ac:dyDescent="0.2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x14ac:dyDescent="0.2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x14ac:dyDescent="0.2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x14ac:dyDescent="0.2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x14ac:dyDescent="0.2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x14ac:dyDescent="0.2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x14ac:dyDescent="0.2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x14ac:dyDescent="0.2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x14ac:dyDescent="0.2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x14ac:dyDescent="0.2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x14ac:dyDescent="0.2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x14ac:dyDescent="0.2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x14ac:dyDescent="0.2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x14ac:dyDescent="0.2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x14ac:dyDescent="0.2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x14ac:dyDescent="0.2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x14ac:dyDescent="0.2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x14ac:dyDescent="0.2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x14ac:dyDescent="0.2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x14ac:dyDescent="0.2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x14ac:dyDescent="0.2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x14ac:dyDescent="0.2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x14ac:dyDescent="0.2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x14ac:dyDescent="0.2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x14ac:dyDescent="0.2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x14ac:dyDescent="0.2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x14ac:dyDescent="0.2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x14ac:dyDescent="0.2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x14ac:dyDescent="0.2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x14ac:dyDescent="0.2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x14ac:dyDescent="0.2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x14ac:dyDescent="0.2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x14ac:dyDescent="0.2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x14ac:dyDescent="0.2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x14ac:dyDescent="0.2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x14ac:dyDescent="0.2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x14ac:dyDescent="0.2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x14ac:dyDescent="0.2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x14ac:dyDescent="0.2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x14ac:dyDescent="0.2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x14ac:dyDescent="0.2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x14ac:dyDescent="0.2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x14ac:dyDescent="0.2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x14ac:dyDescent="0.2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x14ac:dyDescent="0.2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x14ac:dyDescent="0.2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x14ac:dyDescent="0.2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x14ac:dyDescent="0.2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x14ac:dyDescent="0.2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x14ac:dyDescent="0.2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x14ac:dyDescent="0.2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x14ac:dyDescent="0.2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x14ac:dyDescent="0.2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x14ac:dyDescent="0.2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x14ac:dyDescent="0.2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x14ac:dyDescent="0.2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x14ac:dyDescent="0.2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x14ac:dyDescent="0.2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x14ac:dyDescent="0.2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x14ac:dyDescent="0.2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x14ac:dyDescent="0.2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x14ac:dyDescent="0.2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x14ac:dyDescent="0.2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x14ac:dyDescent="0.2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x14ac:dyDescent="0.2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x14ac:dyDescent="0.2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x14ac:dyDescent="0.2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x14ac:dyDescent="0.2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x14ac:dyDescent="0.2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x14ac:dyDescent="0.2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x14ac:dyDescent="0.2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x14ac:dyDescent="0.2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x14ac:dyDescent="0.2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x14ac:dyDescent="0.2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x14ac:dyDescent="0.2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x14ac:dyDescent="0.2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x14ac:dyDescent="0.2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x14ac:dyDescent="0.2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x14ac:dyDescent="0.2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x14ac:dyDescent="0.2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x14ac:dyDescent="0.2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x14ac:dyDescent="0.2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x14ac:dyDescent="0.2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x14ac:dyDescent="0.2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x14ac:dyDescent="0.2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x14ac:dyDescent="0.2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x14ac:dyDescent="0.2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x14ac:dyDescent="0.2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x14ac:dyDescent="0.2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x14ac:dyDescent="0.2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x14ac:dyDescent="0.2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x14ac:dyDescent="0.2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x14ac:dyDescent="0.2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x14ac:dyDescent="0.2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x14ac:dyDescent="0.2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x14ac:dyDescent="0.2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x14ac:dyDescent="0.2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x14ac:dyDescent="0.2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x14ac:dyDescent="0.2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x14ac:dyDescent="0.2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x14ac:dyDescent="0.2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x14ac:dyDescent="0.2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x14ac:dyDescent="0.2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x14ac:dyDescent="0.2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x14ac:dyDescent="0.2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x14ac:dyDescent="0.2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x14ac:dyDescent="0.2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x14ac:dyDescent="0.2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x14ac:dyDescent="0.2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x14ac:dyDescent="0.2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x14ac:dyDescent="0.2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x14ac:dyDescent="0.2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x14ac:dyDescent="0.2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x14ac:dyDescent="0.2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x14ac:dyDescent="0.2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x14ac:dyDescent="0.2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x14ac:dyDescent="0.2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x14ac:dyDescent="0.2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x14ac:dyDescent="0.2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x14ac:dyDescent="0.2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x14ac:dyDescent="0.2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x14ac:dyDescent="0.2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x14ac:dyDescent="0.2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x14ac:dyDescent="0.2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x14ac:dyDescent="0.2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x14ac:dyDescent="0.2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x14ac:dyDescent="0.2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x14ac:dyDescent="0.2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x14ac:dyDescent="0.2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x14ac:dyDescent="0.2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x14ac:dyDescent="0.2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x14ac:dyDescent="0.2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x14ac:dyDescent="0.2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x14ac:dyDescent="0.2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x14ac:dyDescent="0.2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x14ac:dyDescent="0.2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x14ac:dyDescent="0.2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x14ac:dyDescent="0.2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x14ac:dyDescent="0.2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x14ac:dyDescent="0.2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x14ac:dyDescent="0.2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x14ac:dyDescent="0.2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x14ac:dyDescent="0.2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x14ac:dyDescent="0.2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x14ac:dyDescent="0.2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x14ac:dyDescent="0.2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x14ac:dyDescent="0.2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x14ac:dyDescent="0.2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x14ac:dyDescent="0.2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x14ac:dyDescent="0.2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x14ac:dyDescent="0.2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x14ac:dyDescent="0.2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x14ac:dyDescent="0.2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x14ac:dyDescent="0.2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x14ac:dyDescent="0.2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x14ac:dyDescent="0.2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x14ac:dyDescent="0.2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x14ac:dyDescent="0.2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x14ac:dyDescent="0.2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x14ac:dyDescent="0.2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x14ac:dyDescent="0.2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x14ac:dyDescent="0.2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x14ac:dyDescent="0.2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x14ac:dyDescent="0.2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x14ac:dyDescent="0.2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x14ac:dyDescent="0.2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x14ac:dyDescent="0.2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x14ac:dyDescent="0.2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x14ac:dyDescent="0.2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x14ac:dyDescent="0.2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x14ac:dyDescent="0.2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x14ac:dyDescent="0.2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x14ac:dyDescent="0.2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x14ac:dyDescent="0.2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x14ac:dyDescent="0.2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x14ac:dyDescent="0.2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x14ac:dyDescent="0.2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x14ac:dyDescent="0.2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x14ac:dyDescent="0.2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x14ac:dyDescent="0.2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x14ac:dyDescent="0.2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x14ac:dyDescent="0.2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x14ac:dyDescent="0.2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x14ac:dyDescent="0.2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x14ac:dyDescent="0.2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x14ac:dyDescent="0.2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x14ac:dyDescent="0.2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x14ac:dyDescent="0.2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x14ac:dyDescent="0.2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x14ac:dyDescent="0.2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x14ac:dyDescent="0.2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x14ac:dyDescent="0.2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x14ac:dyDescent="0.2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x14ac:dyDescent="0.2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x14ac:dyDescent="0.2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x14ac:dyDescent="0.2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x14ac:dyDescent="0.2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x14ac:dyDescent="0.2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x14ac:dyDescent="0.2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x14ac:dyDescent="0.2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x14ac:dyDescent="0.2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x14ac:dyDescent="0.2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x14ac:dyDescent="0.2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x14ac:dyDescent="0.2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x14ac:dyDescent="0.2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x14ac:dyDescent="0.2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x14ac:dyDescent="0.2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x14ac:dyDescent="0.2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x14ac:dyDescent="0.2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x14ac:dyDescent="0.2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x14ac:dyDescent="0.2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x14ac:dyDescent="0.2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x14ac:dyDescent="0.2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x14ac:dyDescent="0.2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x14ac:dyDescent="0.2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x14ac:dyDescent="0.2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x14ac:dyDescent="0.2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x14ac:dyDescent="0.2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x14ac:dyDescent="0.2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x14ac:dyDescent="0.2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x14ac:dyDescent="0.2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x14ac:dyDescent="0.2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x14ac:dyDescent="0.2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x14ac:dyDescent="0.2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x14ac:dyDescent="0.2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x14ac:dyDescent="0.2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x14ac:dyDescent="0.2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x14ac:dyDescent="0.2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x14ac:dyDescent="0.2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x14ac:dyDescent="0.2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x14ac:dyDescent="0.2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x14ac:dyDescent="0.2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x14ac:dyDescent="0.2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x14ac:dyDescent="0.2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x14ac:dyDescent="0.2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x14ac:dyDescent="0.2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x14ac:dyDescent="0.2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x14ac:dyDescent="0.2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x14ac:dyDescent="0.2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x14ac:dyDescent="0.2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x14ac:dyDescent="0.2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x14ac:dyDescent="0.2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x14ac:dyDescent="0.2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x14ac:dyDescent="0.2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x14ac:dyDescent="0.2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x14ac:dyDescent="0.2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x14ac:dyDescent="0.2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x14ac:dyDescent="0.2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x14ac:dyDescent="0.2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x14ac:dyDescent="0.2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x14ac:dyDescent="0.2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x14ac:dyDescent="0.2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x14ac:dyDescent="0.2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x14ac:dyDescent="0.2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x14ac:dyDescent="0.2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x14ac:dyDescent="0.2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x14ac:dyDescent="0.2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x14ac:dyDescent="0.2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x14ac:dyDescent="0.2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x14ac:dyDescent="0.2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x14ac:dyDescent="0.2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x14ac:dyDescent="0.2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x14ac:dyDescent="0.2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x14ac:dyDescent="0.2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x14ac:dyDescent="0.2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x14ac:dyDescent="0.2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x14ac:dyDescent="0.2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x14ac:dyDescent="0.2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x14ac:dyDescent="0.2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x14ac:dyDescent="0.2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x14ac:dyDescent="0.2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x14ac:dyDescent="0.2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x14ac:dyDescent="0.2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x14ac:dyDescent="0.2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x14ac:dyDescent="0.2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x14ac:dyDescent="0.2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x14ac:dyDescent="0.2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x14ac:dyDescent="0.2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x14ac:dyDescent="0.2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x14ac:dyDescent="0.2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x14ac:dyDescent="0.2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x14ac:dyDescent="0.2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x14ac:dyDescent="0.2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x14ac:dyDescent="0.2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x14ac:dyDescent="0.2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x14ac:dyDescent="0.2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x14ac:dyDescent="0.2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x14ac:dyDescent="0.2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x14ac:dyDescent="0.2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x14ac:dyDescent="0.2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x14ac:dyDescent="0.2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x14ac:dyDescent="0.2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x14ac:dyDescent="0.2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x14ac:dyDescent="0.2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x14ac:dyDescent="0.2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x14ac:dyDescent="0.2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x14ac:dyDescent="0.2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x14ac:dyDescent="0.2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x14ac:dyDescent="0.2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x14ac:dyDescent="0.2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x14ac:dyDescent="0.2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x14ac:dyDescent="0.2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x14ac:dyDescent="0.2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x14ac:dyDescent="0.2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x14ac:dyDescent="0.2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x14ac:dyDescent="0.2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x14ac:dyDescent="0.2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x14ac:dyDescent="0.2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x14ac:dyDescent="0.2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x14ac:dyDescent="0.2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x14ac:dyDescent="0.2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x14ac:dyDescent="0.2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x14ac:dyDescent="0.2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x14ac:dyDescent="0.2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x14ac:dyDescent="0.2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x14ac:dyDescent="0.2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x14ac:dyDescent="0.2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x14ac:dyDescent="0.2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x14ac:dyDescent="0.2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x14ac:dyDescent="0.2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x14ac:dyDescent="0.2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x14ac:dyDescent="0.2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x14ac:dyDescent="0.2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x14ac:dyDescent="0.2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x14ac:dyDescent="0.2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x14ac:dyDescent="0.2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x14ac:dyDescent="0.2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x14ac:dyDescent="0.2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x14ac:dyDescent="0.2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x14ac:dyDescent="0.2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x14ac:dyDescent="0.2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x14ac:dyDescent="0.2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x14ac:dyDescent="0.2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x14ac:dyDescent="0.2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x14ac:dyDescent="0.2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x14ac:dyDescent="0.2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x14ac:dyDescent="0.2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x14ac:dyDescent="0.2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x14ac:dyDescent="0.2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x14ac:dyDescent="0.2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x14ac:dyDescent="0.2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x14ac:dyDescent="0.2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x14ac:dyDescent="0.2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x14ac:dyDescent="0.2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x14ac:dyDescent="0.2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x14ac:dyDescent="0.2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x14ac:dyDescent="0.2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x14ac:dyDescent="0.2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x14ac:dyDescent="0.2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x14ac:dyDescent="0.2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x14ac:dyDescent="0.2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x14ac:dyDescent="0.2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x14ac:dyDescent="0.2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x14ac:dyDescent="0.2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x14ac:dyDescent="0.2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x14ac:dyDescent="0.2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x14ac:dyDescent="0.2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x14ac:dyDescent="0.2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x14ac:dyDescent="0.2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x14ac:dyDescent="0.2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x14ac:dyDescent="0.2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x14ac:dyDescent="0.2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x14ac:dyDescent="0.2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x14ac:dyDescent="0.2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x14ac:dyDescent="0.2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x14ac:dyDescent="0.2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x14ac:dyDescent="0.2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x14ac:dyDescent="0.2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x14ac:dyDescent="0.2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x14ac:dyDescent="0.2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x14ac:dyDescent="0.2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x14ac:dyDescent="0.2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x14ac:dyDescent="0.2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x14ac:dyDescent="0.2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x14ac:dyDescent="0.2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x14ac:dyDescent="0.2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x14ac:dyDescent="0.2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x14ac:dyDescent="0.2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x14ac:dyDescent="0.2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x14ac:dyDescent="0.2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x14ac:dyDescent="0.2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x14ac:dyDescent="0.2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x14ac:dyDescent="0.2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x14ac:dyDescent="0.2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x14ac:dyDescent="0.2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x14ac:dyDescent="0.2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x14ac:dyDescent="0.2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x14ac:dyDescent="0.2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x14ac:dyDescent="0.2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x14ac:dyDescent="0.2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x14ac:dyDescent="0.2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x14ac:dyDescent="0.2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x14ac:dyDescent="0.2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x14ac:dyDescent="0.2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x14ac:dyDescent="0.2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x14ac:dyDescent="0.2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x14ac:dyDescent="0.2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x14ac:dyDescent="0.2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x14ac:dyDescent="0.2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x14ac:dyDescent="0.2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x14ac:dyDescent="0.2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x14ac:dyDescent="0.2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x14ac:dyDescent="0.2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x14ac:dyDescent="0.2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x14ac:dyDescent="0.2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x14ac:dyDescent="0.2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x14ac:dyDescent="0.2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x14ac:dyDescent="0.2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x14ac:dyDescent="0.2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x14ac:dyDescent="0.2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x14ac:dyDescent="0.2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x14ac:dyDescent="0.2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x14ac:dyDescent="0.2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x14ac:dyDescent="0.2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x14ac:dyDescent="0.2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x14ac:dyDescent="0.2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x14ac:dyDescent="0.2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x14ac:dyDescent="0.2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x14ac:dyDescent="0.2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x14ac:dyDescent="0.2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x14ac:dyDescent="0.2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x14ac:dyDescent="0.2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x14ac:dyDescent="0.2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x14ac:dyDescent="0.2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x14ac:dyDescent="0.2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x14ac:dyDescent="0.2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x14ac:dyDescent="0.2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x14ac:dyDescent="0.2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x14ac:dyDescent="0.2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x14ac:dyDescent="0.2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x14ac:dyDescent="0.2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x14ac:dyDescent="0.2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x14ac:dyDescent="0.2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x14ac:dyDescent="0.2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x14ac:dyDescent="0.2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x14ac:dyDescent="0.2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x14ac:dyDescent="0.2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x14ac:dyDescent="0.2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x14ac:dyDescent="0.2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x14ac:dyDescent="0.2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x14ac:dyDescent="0.2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x14ac:dyDescent="0.2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x14ac:dyDescent="0.2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x14ac:dyDescent="0.2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x14ac:dyDescent="0.2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x14ac:dyDescent="0.2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x14ac:dyDescent="0.2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x14ac:dyDescent="0.2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x14ac:dyDescent="0.2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x14ac:dyDescent="0.2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x14ac:dyDescent="0.2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x14ac:dyDescent="0.2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x14ac:dyDescent="0.2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x14ac:dyDescent="0.2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x14ac:dyDescent="0.2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x14ac:dyDescent="0.2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x14ac:dyDescent="0.2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x14ac:dyDescent="0.2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x14ac:dyDescent="0.2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x14ac:dyDescent="0.2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x14ac:dyDescent="0.2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x14ac:dyDescent="0.2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x14ac:dyDescent="0.2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x14ac:dyDescent="0.2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x14ac:dyDescent="0.2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x14ac:dyDescent="0.2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x14ac:dyDescent="0.2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x14ac:dyDescent="0.2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x14ac:dyDescent="0.2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x14ac:dyDescent="0.2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x14ac:dyDescent="0.2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x14ac:dyDescent="0.2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x14ac:dyDescent="0.2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x14ac:dyDescent="0.2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x14ac:dyDescent="0.2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x14ac:dyDescent="0.2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x14ac:dyDescent="0.2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x14ac:dyDescent="0.2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x14ac:dyDescent="0.2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x14ac:dyDescent="0.2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x14ac:dyDescent="0.2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x14ac:dyDescent="0.2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x14ac:dyDescent="0.2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x14ac:dyDescent="0.2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x14ac:dyDescent="0.2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x14ac:dyDescent="0.2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x14ac:dyDescent="0.2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x14ac:dyDescent="0.2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x14ac:dyDescent="0.2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x14ac:dyDescent="0.2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x14ac:dyDescent="0.2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x14ac:dyDescent="0.2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x14ac:dyDescent="0.2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x14ac:dyDescent="0.2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x14ac:dyDescent="0.2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x14ac:dyDescent="0.2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x14ac:dyDescent="0.2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x14ac:dyDescent="0.2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x14ac:dyDescent="0.2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x14ac:dyDescent="0.2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x14ac:dyDescent="0.2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x14ac:dyDescent="0.2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x14ac:dyDescent="0.2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x14ac:dyDescent="0.2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x14ac:dyDescent="0.2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x14ac:dyDescent="0.2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x14ac:dyDescent="0.2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x14ac:dyDescent="0.2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x14ac:dyDescent="0.2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x14ac:dyDescent="0.2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x14ac:dyDescent="0.2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x14ac:dyDescent="0.2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x14ac:dyDescent="0.2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x14ac:dyDescent="0.2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x14ac:dyDescent="0.2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x14ac:dyDescent="0.2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x14ac:dyDescent="0.2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x14ac:dyDescent="0.2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x14ac:dyDescent="0.2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x14ac:dyDescent="0.2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x14ac:dyDescent="0.2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x14ac:dyDescent="0.2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x14ac:dyDescent="0.2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x14ac:dyDescent="0.2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x14ac:dyDescent="0.2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x14ac:dyDescent="0.2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x14ac:dyDescent="0.2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x14ac:dyDescent="0.2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x14ac:dyDescent="0.2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x14ac:dyDescent="0.2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x14ac:dyDescent="0.2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x14ac:dyDescent="0.2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x14ac:dyDescent="0.2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x14ac:dyDescent="0.2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x14ac:dyDescent="0.2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x14ac:dyDescent="0.2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x14ac:dyDescent="0.2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x14ac:dyDescent="0.2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x14ac:dyDescent="0.2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x14ac:dyDescent="0.2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x14ac:dyDescent="0.2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x14ac:dyDescent="0.2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x14ac:dyDescent="0.2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x14ac:dyDescent="0.2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x14ac:dyDescent="0.2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x14ac:dyDescent="0.2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x14ac:dyDescent="0.2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x14ac:dyDescent="0.2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x14ac:dyDescent="0.2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x14ac:dyDescent="0.2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x14ac:dyDescent="0.2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x14ac:dyDescent="0.2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x14ac:dyDescent="0.2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x14ac:dyDescent="0.2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x14ac:dyDescent="0.2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x14ac:dyDescent="0.2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x14ac:dyDescent="0.2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x14ac:dyDescent="0.2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x14ac:dyDescent="0.2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x14ac:dyDescent="0.2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x14ac:dyDescent="0.2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x14ac:dyDescent="0.2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x14ac:dyDescent="0.2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x14ac:dyDescent="0.2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x14ac:dyDescent="0.2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x14ac:dyDescent="0.2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x14ac:dyDescent="0.2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x14ac:dyDescent="0.2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x14ac:dyDescent="0.2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x14ac:dyDescent="0.2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x14ac:dyDescent="0.2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x14ac:dyDescent="0.2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x14ac:dyDescent="0.2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x14ac:dyDescent="0.2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x14ac:dyDescent="0.2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x14ac:dyDescent="0.2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x14ac:dyDescent="0.2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x14ac:dyDescent="0.2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x14ac:dyDescent="0.2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x14ac:dyDescent="0.2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x14ac:dyDescent="0.2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x14ac:dyDescent="0.2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x14ac:dyDescent="0.2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x14ac:dyDescent="0.2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x14ac:dyDescent="0.2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x14ac:dyDescent="0.2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x14ac:dyDescent="0.2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x14ac:dyDescent="0.2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x14ac:dyDescent="0.2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x14ac:dyDescent="0.2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x14ac:dyDescent="0.2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x14ac:dyDescent="0.2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x14ac:dyDescent="0.2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x14ac:dyDescent="0.2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x14ac:dyDescent="0.2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x14ac:dyDescent="0.2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x14ac:dyDescent="0.2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x14ac:dyDescent="0.2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x14ac:dyDescent="0.2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x14ac:dyDescent="0.2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x14ac:dyDescent="0.2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x14ac:dyDescent="0.2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x14ac:dyDescent="0.2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x14ac:dyDescent="0.2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x14ac:dyDescent="0.2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x14ac:dyDescent="0.2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x14ac:dyDescent="0.2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x14ac:dyDescent="0.2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x14ac:dyDescent="0.2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x14ac:dyDescent="0.2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x14ac:dyDescent="0.2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x14ac:dyDescent="0.2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x14ac:dyDescent="0.2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x14ac:dyDescent="0.2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x14ac:dyDescent="0.2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x14ac:dyDescent="0.2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x14ac:dyDescent="0.2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x14ac:dyDescent="0.2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x14ac:dyDescent="0.2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x14ac:dyDescent="0.2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x14ac:dyDescent="0.2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x14ac:dyDescent="0.2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x14ac:dyDescent="0.2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x14ac:dyDescent="0.2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x14ac:dyDescent="0.2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x14ac:dyDescent="0.2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x14ac:dyDescent="0.2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x14ac:dyDescent="0.2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x14ac:dyDescent="0.2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x14ac:dyDescent="0.2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x14ac:dyDescent="0.2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x14ac:dyDescent="0.2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x14ac:dyDescent="0.2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x14ac:dyDescent="0.2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x14ac:dyDescent="0.2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x14ac:dyDescent="0.2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x14ac:dyDescent="0.2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x14ac:dyDescent="0.2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x14ac:dyDescent="0.2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x14ac:dyDescent="0.2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x14ac:dyDescent="0.2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x14ac:dyDescent="0.2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x14ac:dyDescent="0.2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x14ac:dyDescent="0.2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x14ac:dyDescent="0.2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x14ac:dyDescent="0.2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x14ac:dyDescent="0.2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x14ac:dyDescent="0.2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x14ac:dyDescent="0.2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x14ac:dyDescent="0.2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x14ac:dyDescent="0.2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x14ac:dyDescent="0.2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x14ac:dyDescent="0.2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x14ac:dyDescent="0.2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x14ac:dyDescent="0.2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x14ac:dyDescent="0.2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x14ac:dyDescent="0.2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x14ac:dyDescent="0.2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x14ac:dyDescent="0.2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x14ac:dyDescent="0.2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x14ac:dyDescent="0.2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x14ac:dyDescent="0.2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x14ac:dyDescent="0.2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x14ac:dyDescent="0.2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x14ac:dyDescent="0.2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x14ac:dyDescent="0.2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x14ac:dyDescent="0.2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x14ac:dyDescent="0.2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x14ac:dyDescent="0.2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x14ac:dyDescent="0.2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x14ac:dyDescent="0.2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x14ac:dyDescent="0.2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x14ac:dyDescent="0.2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x14ac:dyDescent="0.2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x14ac:dyDescent="0.2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x14ac:dyDescent="0.2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x14ac:dyDescent="0.2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x14ac:dyDescent="0.2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x14ac:dyDescent="0.2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x14ac:dyDescent="0.2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x14ac:dyDescent="0.2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x14ac:dyDescent="0.2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x14ac:dyDescent="0.2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x14ac:dyDescent="0.2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x14ac:dyDescent="0.2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x14ac:dyDescent="0.2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x14ac:dyDescent="0.2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x14ac:dyDescent="0.2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x14ac:dyDescent="0.2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x14ac:dyDescent="0.2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x14ac:dyDescent="0.2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x14ac:dyDescent="0.2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x14ac:dyDescent="0.2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x14ac:dyDescent="0.2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x14ac:dyDescent="0.2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x14ac:dyDescent="0.2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x14ac:dyDescent="0.2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x14ac:dyDescent="0.2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x14ac:dyDescent="0.2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x14ac:dyDescent="0.2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x14ac:dyDescent="0.2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x14ac:dyDescent="0.2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x14ac:dyDescent="0.2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x14ac:dyDescent="0.2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x14ac:dyDescent="0.2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x14ac:dyDescent="0.2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x14ac:dyDescent="0.2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x14ac:dyDescent="0.2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x14ac:dyDescent="0.2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x14ac:dyDescent="0.2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x14ac:dyDescent="0.2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x14ac:dyDescent="0.2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x14ac:dyDescent="0.2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x14ac:dyDescent="0.2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x14ac:dyDescent="0.2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x14ac:dyDescent="0.2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x14ac:dyDescent="0.2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x14ac:dyDescent="0.2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x14ac:dyDescent="0.2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x14ac:dyDescent="0.2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x14ac:dyDescent="0.2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x14ac:dyDescent="0.2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x14ac:dyDescent="0.2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x14ac:dyDescent="0.2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x14ac:dyDescent="0.2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x14ac:dyDescent="0.2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x14ac:dyDescent="0.2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x14ac:dyDescent="0.2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x14ac:dyDescent="0.2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x14ac:dyDescent="0.2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x14ac:dyDescent="0.2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x14ac:dyDescent="0.2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x14ac:dyDescent="0.2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x14ac:dyDescent="0.2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x14ac:dyDescent="0.2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x14ac:dyDescent="0.2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x14ac:dyDescent="0.2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x14ac:dyDescent="0.2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x14ac:dyDescent="0.2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x14ac:dyDescent="0.2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x14ac:dyDescent="0.2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x14ac:dyDescent="0.2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x14ac:dyDescent="0.2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x14ac:dyDescent="0.2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x14ac:dyDescent="0.2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x14ac:dyDescent="0.2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x14ac:dyDescent="0.2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x14ac:dyDescent="0.2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x14ac:dyDescent="0.2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x14ac:dyDescent="0.2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x14ac:dyDescent="0.2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x14ac:dyDescent="0.2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x14ac:dyDescent="0.2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x14ac:dyDescent="0.2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x14ac:dyDescent="0.2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x14ac:dyDescent="0.2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x14ac:dyDescent="0.2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x14ac:dyDescent="0.2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x14ac:dyDescent="0.2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x14ac:dyDescent="0.2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x14ac:dyDescent="0.2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x14ac:dyDescent="0.2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x14ac:dyDescent="0.2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x14ac:dyDescent="0.2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x14ac:dyDescent="0.2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x14ac:dyDescent="0.2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x14ac:dyDescent="0.2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x14ac:dyDescent="0.2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x14ac:dyDescent="0.2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x14ac:dyDescent="0.2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x14ac:dyDescent="0.2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x14ac:dyDescent="0.2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x14ac:dyDescent="0.2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x14ac:dyDescent="0.2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x14ac:dyDescent="0.2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x14ac:dyDescent="0.2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x14ac:dyDescent="0.2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x14ac:dyDescent="0.2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x14ac:dyDescent="0.2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x14ac:dyDescent="0.2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x14ac:dyDescent="0.2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x14ac:dyDescent="0.2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x14ac:dyDescent="0.2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x14ac:dyDescent="0.2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x14ac:dyDescent="0.2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x14ac:dyDescent="0.2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x14ac:dyDescent="0.2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x14ac:dyDescent="0.2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x14ac:dyDescent="0.2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x14ac:dyDescent="0.2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x14ac:dyDescent="0.2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x14ac:dyDescent="0.2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x14ac:dyDescent="0.2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x14ac:dyDescent="0.2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x14ac:dyDescent="0.2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x14ac:dyDescent="0.2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x14ac:dyDescent="0.2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x14ac:dyDescent="0.2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x14ac:dyDescent="0.2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x14ac:dyDescent="0.2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x14ac:dyDescent="0.2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x14ac:dyDescent="0.2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x14ac:dyDescent="0.2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x14ac:dyDescent="0.2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x14ac:dyDescent="0.2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x14ac:dyDescent="0.2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x14ac:dyDescent="0.2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x14ac:dyDescent="0.2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x14ac:dyDescent="0.2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x14ac:dyDescent="0.2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x14ac:dyDescent="0.2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x14ac:dyDescent="0.2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x14ac:dyDescent="0.2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x14ac:dyDescent="0.2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x14ac:dyDescent="0.2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x14ac:dyDescent="0.2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x14ac:dyDescent="0.2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x14ac:dyDescent="0.2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x14ac:dyDescent="0.2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x14ac:dyDescent="0.2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x14ac:dyDescent="0.2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x14ac:dyDescent="0.2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x14ac:dyDescent="0.2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x14ac:dyDescent="0.2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x14ac:dyDescent="0.2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x14ac:dyDescent="0.2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x14ac:dyDescent="0.2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x14ac:dyDescent="0.2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x14ac:dyDescent="0.2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x14ac:dyDescent="0.2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x14ac:dyDescent="0.2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x14ac:dyDescent="0.2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x14ac:dyDescent="0.2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x14ac:dyDescent="0.2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x14ac:dyDescent="0.2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x14ac:dyDescent="0.2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x14ac:dyDescent="0.2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x14ac:dyDescent="0.2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x14ac:dyDescent="0.2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x14ac:dyDescent="0.2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x14ac:dyDescent="0.2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x14ac:dyDescent="0.2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x14ac:dyDescent="0.2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x14ac:dyDescent="0.2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x14ac:dyDescent="0.2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x14ac:dyDescent="0.2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x14ac:dyDescent="0.2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x14ac:dyDescent="0.2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x14ac:dyDescent="0.2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x14ac:dyDescent="0.2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x14ac:dyDescent="0.2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x14ac:dyDescent="0.2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x14ac:dyDescent="0.2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x14ac:dyDescent="0.2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x14ac:dyDescent="0.2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x14ac:dyDescent="0.2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x14ac:dyDescent="0.2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x14ac:dyDescent="0.2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x14ac:dyDescent="0.2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x14ac:dyDescent="0.2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x14ac:dyDescent="0.2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x14ac:dyDescent="0.2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x14ac:dyDescent="0.2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x14ac:dyDescent="0.2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x14ac:dyDescent="0.2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x14ac:dyDescent="0.2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x14ac:dyDescent="0.2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x14ac:dyDescent="0.2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x14ac:dyDescent="0.2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x14ac:dyDescent="0.2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x14ac:dyDescent="0.2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x14ac:dyDescent="0.2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x14ac:dyDescent="0.2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x14ac:dyDescent="0.2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x14ac:dyDescent="0.2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x14ac:dyDescent="0.2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x14ac:dyDescent="0.2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x14ac:dyDescent="0.2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x14ac:dyDescent="0.2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x14ac:dyDescent="0.2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x14ac:dyDescent="0.2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x14ac:dyDescent="0.2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x14ac:dyDescent="0.2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x14ac:dyDescent="0.2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x14ac:dyDescent="0.2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x14ac:dyDescent="0.2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x14ac:dyDescent="0.2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x14ac:dyDescent="0.2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x14ac:dyDescent="0.2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x14ac:dyDescent="0.2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x14ac:dyDescent="0.2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x14ac:dyDescent="0.2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x14ac:dyDescent="0.2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x14ac:dyDescent="0.2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x14ac:dyDescent="0.2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x14ac:dyDescent="0.2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x14ac:dyDescent="0.2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x14ac:dyDescent="0.2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x14ac:dyDescent="0.2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x14ac:dyDescent="0.2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x14ac:dyDescent="0.2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x14ac:dyDescent="0.2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x14ac:dyDescent="0.2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x14ac:dyDescent="0.2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x14ac:dyDescent="0.2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x14ac:dyDescent="0.2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x14ac:dyDescent="0.2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x14ac:dyDescent="0.2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x14ac:dyDescent="0.2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x14ac:dyDescent="0.2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x14ac:dyDescent="0.2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x14ac:dyDescent="0.2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x14ac:dyDescent="0.2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x14ac:dyDescent="0.2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x14ac:dyDescent="0.2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x14ac:dyDescent="0.2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x14ac:dyDescent="0.2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x14ac:dyDescent="0.2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x14ac:dyDescent="0.2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x14ac:dyDescent="0.2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x14ac:dyDescent="0.2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x14ac:dyDescent="0.2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x14ac:dyDescent="0.2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x14ac:dyDescent="0.2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x14ac:dyDescent="0.2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x14ac:dyDescent="0.2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x14ac:dyDescent="0.2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x14ac:dyDescent="0.2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x14ac:dyDescent="0.2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x14ac:dyDescent="0.2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x14ac:dyDescent="0.2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x14ac:dyDescent="0.2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x14ac:dyDescent="0.2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x14ac:dyDescent="0.2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x14ac:dyDescent="0.2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x14ac:dyDescent="0.2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x14ac:dyDescent="0.2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x14ac:dyDescent="0.2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x14ac:dyDescent="0.2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x14ac:dyDescent="0.2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x14ac:dyDescent="0.2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x14ac:dyDescent="0.2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x14ac:dyDescent="0.2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x14ac:dyDescent="0.2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x14ac:dyDescent="0.2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x14ac:dyDescent="0.2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x14ac:dyDescent="0.2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x14ac:dyDescent="0.2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x14ac:dyDescent="0.2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x14ac:dyDescent="0.2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x14ac:dyDescent="0.2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x14ac:dyDescent="0.2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x14ac:dyDescent="0.2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x14ac:dyDescent="0.2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x14ac:dyDescent="0.2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x14ac:dyDescent="0.2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x14ac:dyDescent="0.2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x14ac:dyDescent="0.2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x14ac:dyDescent="0.2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x14ac:dyDescent="0.2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x14ac:dyDescent="0.2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x14ac:dyDescent="0.2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x14ac:dyDescent="0.2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x14ac:dyDescent="0.2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x14ac:dyDescent="0.2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x14ac:dyDescent="0.2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x14ac:dyDescent="0.2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x14ac:dyDescent="0.2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x14ac:dyDescent="0.2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x14ac:dyDescent="0.2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x14ac:dyDescent="0.2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x14ac:dyDescent="0.2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x14ac:dyDescent="0.2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x14ac:dyDescent="0.2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x14ac:dyDescent="0.2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x14ac:dyDescent="0.2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x14ac:dyDescent="0.2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x14ac:dyDescent="0.2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x14ac:dyDescent="0.2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x14ac:dyDescent="0.2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x14ac:dyDescent="0.2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x14ac:dyDescent="0.2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x14ac:dyDescent="0.2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x14ac:dyDescent="0.2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x14ac:dyDescent="0.2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x14ac:dyDescent="0.2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x14ac:dyDescent="0.2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x14ac:dyDescent="0.2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x14ac:dyDescent="0.2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x14ac:dyDescent="0.2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x14ac:dyDescent="0.2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x14ac:dyDescent="0.2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x14ac:dyDescent="0.2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x14ac:dyDescent="0.2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x14ac:dyDescent="0.2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x14ac:dyDescent="0.2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x14ac:dyDescent="0.2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x14ac:dyDescent="0.2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x14ac:dyDescent="0.2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x14ac:dyDescent="0.2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x14ac:dyDescent="0.2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x14ac:dyDescent="0.2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x14ac:dyDescent="0.2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x14ac:dyDescent="0.2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x14ac:dyDescent="0.2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x14ac:dyDescent="0.2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x14ac:dyDescent="0.2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x14ac:dyDescent="0.2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x14ac:dyDescent="0.2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x14ac:dyDescent="0.2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x14ac:dyDescent="0.2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x14ac:dyDescent="0.2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x14ac:dyDescent="0.2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x14ac:dyDescent="0.2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x14ac:dyDescent="0.2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x14ac:dyDescent="0.2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x14ac:dyDescent="0.2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x14ac:dyDescent="0.2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x14ac:dyDescent="0.2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x14ac:dyDescent="0.2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x14ac:dyDescent="0.2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x14ac:dyDescent="0.2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x14ac:dyDescent="0.2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x14ac:dyDescent="0.2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x14ac:dyDescent="0.2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x14ac:dyDescent="0.2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x14ac:dyDescent="0.2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x14ac:dyDescent="0.2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x14ac:dyDescent="0.2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x14ac:dyDescent="0.2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x14ac:dyDescent="0.2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x14ac:dyDescent="0.2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x14ac:dyDescent="0.2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x14ac:dyDescent="0.2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x14ac:dyDescent="0.2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x14ac:dyDescent="0.2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x14ac:dyDescent="0.2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x14ac:dyDescent="0.2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x14ac:dyDescent="0.2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x14ac:dyDescent="0.2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x14ac:dyDescent="0.2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x14ac:dyDescent="0.2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x14ac:dyDescent="0.2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x14ac:dyDescent="0.2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x14ac:dyDescent="0.2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x14ac:dyDescent="0.2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x14ac:dyDescent="0.2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x14ac:dyDescent="0.2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x14ac:dyDescent="0.2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x14ac:dyDescent="0.2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x14ac:dyDescent="0.2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x14ac:dyDescent="0.2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x14ac:dyDescent="0.2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x14ac:dyDescent="0.2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x14ac:dyDescent="0.2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x14ac:dyDescent="0.2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x14ac:dyDescent="0.2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x14ac:dyDescent="0.2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x14ac:dyDescent="0.2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x14ac:dyDescent="0.2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x14ac:dyDescent="0.2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x14ac:dyDescent="0.2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x14ac:dyDescent="0.2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x14ac:dyDescent="0.2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x14ac:dyDescent="0.2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x14ac:dyDescent="0.2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x14ac:dyDescent="0.2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x14ac:dyDescent="0.2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x14ac:dyDescent="0.2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x14ac:dyDescent="0.2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x14ac:dyDescent="0.2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x14ac:dyDescent="0.2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x14ac:dyDescent="0.2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x14ac:dyDescent="0.2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x14ac:dyDescent="0.2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x14ac:dyDescent="0.2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x14ac:dyDescent="0.2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x14ac:dyDescent="0.2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x14ac:dyDescent="0.2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x14ac:dyDescent="0.2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x14ac:dyDescent="0.2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x14ac:dyDescent="0.2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x14ac:dyDescent="0.2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x14ac:dyDescent="0.2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x14ac:dyDescent="0.2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x14ac:dyDescent="0.2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x14ac:dyDescent="0.2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x14ac:dyDescent="0.2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x14ac:dyDescent="0.2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x14ac:dyDescent="0.2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x14ac:dyDescent="0.2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x14ac:dyDescent="0.2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x14ac:dyDescent="0.2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x14ac:dyDescent="0.2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x14ac:dyDescent="0.2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x14ac:dyDescent="0.2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x14ac:dyDescent="0.2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x14ac:dyDescent="0.2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x14ac:dyDescent="0.2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x14ac:dyDescent="0.2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x14ac:dyDescent="0.2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x14ac:dyDescent="0.2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x14ac:dyDescent="0.2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x14ac:dyDescent="0.2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x14ac:dyDescent="0.2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x14ac:dyDescent="0.2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x14ac:dyDescent="0.2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x14ac:dyDescent="0.2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x14ac:dyDescent="0.2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x14ac:dyDescent="0.2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x14ac:dyDescent="0.2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x14ac:dyDescent="0.2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x14ac:dyDescent="0.2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x14ac:dyDescent="0.2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x14ac:dyDescent="0.2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x14ac:dyDescent="0.2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x14ac:dyDescent="0.2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x14ac:dyDescent="0.2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x14ac:dyDescent="0.2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x14ac:dyDescent="0.2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x14ac:dyDescent="0.2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x14ac:dyDescent="0.2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x14ac:dyDescent="0.2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x14ac:dyDescent="0.2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x14ac:dyDescent="0.2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x14ac:dyDescent="0.2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x14ac:dyDescent="0.2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x14ac:dyDescent="0.2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x14ac:dyDescent="0.2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x14ac:dyDescent="0.2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x14ac:dyDescent="0.2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x14ac:dyDescent="0.2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x14ac:dyDescent="0.2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x14ac:dyDescent="0.2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x14ac:dyDescent="0.2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x14ac:dyDescent="0.2">
      <c r="A4903" s="77"/>
      <c r="C4903" s="76"/>
      <c r="D4903" s="77"/>
      <c r="E4903" s="76"/>
      <c r="F4903" s="76"/>
    </row>
    <row r="4904" spans="1:81" x14ac:dyDescent="0.2">
      <c r="A4904" s="77"/>
      <c r="C4904" s="76"/>
      <c r="D4904" s="77"/>
      <c r="E4904" s="76"/>
      <c r="F4904" s="76"/>
    </row>
    <row r="4905" spans="1:81" x14ac:dyDescent="0.2">
      <c r="A4905" s="77"/>
      <c r="C4905" s="76"/>
      <c r="D4905" s="77"/>
      <c r="E4905" s="76"/>
      <c r="F4905" s="76"/>
    </row>
    <row r="4906" spans="1:81" x14ac:dyDescent="0.2">
      <c r="A4906" s="77"/>
      <c r="C4906" s="76"/>
      <c r="D4906" s="77"/>
      <c r="E4906" s="76"/>
      <c r="F4906" s="76"/>
    </row>
    <row r="4907" spans="1:81" x14ac:dyDescent="0.2">
      <c r="A4907" s="77"/>
      <c r="C4907" s="76"/>
      <c r="D4907" s="77"/>
      <c r="E4907" s="76"/>
      <c r="F4907" s="76"/>
    </row>
    <row r="4908" spans="1:81" x14ac:dyDescent="0.2">
      <c r="A4908" s="77"/>
      <c r="C4908" s="76"/>
      <c r="D4908" s="77"/>
      <c r="E4908" s="76"/>
      <c r="F4908" s="76"/>
    </row>
    <row r="4909" spans="1:81" x14ac:dyDescent="0.2">
      <c r="A4909" s="77"/>
      <c r="C4909" s="76"/>
      <c r="D4909" s="77"/>
      <c r="E4909" s="76"/>
      <c r="F4909" s="76"/>
    </row>
    <row r="4910" spans="1:81" x14ac:dyDescent="0.2">
      <c r="A4910" s="77"/>
      <c r="C4910" s="76"/>
      <c r="D4910" s="77"/>
      <c r="E4910" s="76"/>
      <c r="F4910" s="76"/>
    </row>
    <row r="4911" spans="1:81" x14ac:dyDescent="0.2">
      <c r="A4911" s="77"/>
      <c r="C4911" s="76"/>
      <c r="D4911" s="77"/>
      <c r="E4911" s="76"/>
      <c r="F4911" s="76"/>
    </row>
    <row r="1048191" ht="15" customHeight="1" x14ac:dyDescent="0.2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monica arbi otiniano</cp:lastModifiedBy>
  <cp:lastPrinted>2024-08-14T23:18:03Z</cp:lastPrinted>
  <dcterms:created xsi:type="dcterms:W3CDTF">2021-10-13T22:24:50Z</dcterms:created>
  <dcterms:modified xsi:type="dcterms:W3CDTF">2024-10-01T00:12:24Z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