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P\08_Email\ALFREDO\lima_02\"/>
    </mc:Choice>
  </mc:AlternateContent>
  <xr:revisionPtr revIDLastSave="0" documentId="13_ncr:1_{043888D9-8583-40C1-B76C-12CCFCA3BAF1}" xr6:coauthVersionLast="47" xr6:coauthVersionMax="47" xr10:uidLastSave="{00000000-0000-0000-0000-000000000000}"/>
  <bookViews>
    <workbookView xWindow="-28920" yWindow="-120" windowWidth="29040" windowHeight="15840" xr2:uid="{D09C01AF-87D3-4A8A-B51C-28604C6DA366}"/>
  </bookViews>
  <sheets>
    <sheet name="Ppto " sheetId="1" r:id="rId1"/>
  </sheets>
  <definedNames>
    <definedName name="_xlnm._FilterDatabase" localSheetId="0" hidden="1">'Ppto '!$A$2:$F$36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5" i="1" s="1"/>
  <c r="F34" i="1" l="1"/>
  <c r="F33" i="1"/>
  <c r="F31" i="1"/>
  <c r="F30" i="1"/>
  <c r="F29" i="1"/>
  <c r="F28" i="1"/>
  <c r="F27" i="1"/>
  <c r="F23" i="1"/>
  <c r="F22" i="1"/>
  <c r="F21" i="1"/>
  <c r="F19" i="1"/>
  <c r="F6" i="1"/>
  <c r="F9" i="1"/>
  <c r="F8" i="1" s="1"/>
  <c r="F11" i="1"/>
  <c r="F12" i="1"/>
  <c r="F14" i="1"/>
  <c r="F15" i="1"/>
  <c r="F18" i="1"/>
  <c r="F25" i="1"/>
  <c r="F24" i="1" s="1"/>
  <c r="F32" i="1" l="1"/>
  <c r="F26" i="1"/>
  <c r="F10" i="1"/>
  <c r="F17" i="1"/>
  <c r="F20" i="1"/>
  <c r="F16" i="1" l="1"/>
  <c r="F5" i="1" l="1"/>
  <c r="F13" i="1" l="1"/>
  <c r="F7" i="1" s="1"/>
  <c r="F4" i="1"/>
  <c r="F3" i="1" s="1"/>
  <c r="F38" i="1" l="1"/>
  <c r="F40" i="1" l="1"/>
</calcChain>
</file>

<file path=xl/sharedStrings.xml><?xml version="1.0" encoding="utf-8"?>
<sst xmlns="http://schemas.openxmlformats.org/spreadsheetml/2006/main" count="94" uniqueCount="77">
  <si>
    <t>Item Alterno</t>
  </si>
  <si>
    <t>Descripción</t>
  </si>
  <si>
    <t>Und.</t>
  </si>
  <si>
    <t>Precio (S/.)</t>
  </si>
  <si>
    <t>Parcial (S/.)</t>
  </si>
  <si>
    <t>5</t>
  </si>
  <si>
    <t>1</t>
  </si>
  <si>
    <t>OBRAS PROVISIONALES</t>
  </si>
  <si>
    <t>1.1</t>
  </si>
  <si>
    <t>Vigilancia y seguridad</t>
  </si>
  <si>
    <t>1.1.1</t>
  </si>
  <si>
    <t xml:space="preserve">    Vigilancia de Equipo e Instalaciones en Cantera</t>
  </si>
  <si>
    <t>glb</t>
  </si>
  <si>
    <t>1.1.2</t>
  </si>
  <si>
    <t xml:space="preserve">    Administración y vigilancia de polvorín</t>
  </si>
  <si>
    <t>2</t>
  </si>
  <si>
    <t>OBRAS PRELIMINARES</t>
  </si>
  <si>
    <t>2.1</t>
  </si>
  <si>
    <t>Movilización a canteras</t>
  </si>
  <si>
    <t>2.1.1</t>
  </si>
  <si>
    <t xml:space="preserve">    Movilización de maquinaria a canteras (emplazamiento hasta 3 canteras)</t>
  </si>
  <si>
    <t>2.2</t>
  </si>
  <si>
    <t>Instalaciones en cantera</t>
  </si>
  <si>
    <t>2.2.1</t>
  </si>
  <si>
    <t xml:space="preserve">    Campamento provisional de obra, incluye cerco</t>
  </si>
  <si>
    <t>2.2.2</t>
  </si>
  <si>
    <t xml:space="preserve">    Suministros, Transportes, Instalaciones y Desinstalaciones de Polvorín (movil, hasta 4 contenedores), incluye generador electrico</t>
  </si>
  <si>
    <t>Limpieza preliminar</t>
  </si>
  <si>
    <t xml:space="preserve">    Desbroce y limpieza de terreno</t>
  </si>
  <si>
    <t>m2</t>
  </si>
  <si>
    <t xml:space="preserve">    Eliminación de material desbrozado (incluye transporte y disposición en botadero)</t>
  </si>
  <si>
    <t>m3</t>
  </si>
  <si>
    <t>3</t>
  </si>
  <si>
    <t>TRABAJOS DE CANTERA (VOLADURA EN ESTRATO ROCOSO)</t>
  </si>
  <si>
    <t>3.1</t>
  </si>
  <si>
    <t>Perforación, explotación y voladura</t>
  </si>
  <si>
    <t>3.1.1</t>
  </si>
  <si>
    <t xml:space="preserve">    Habilitación de caminos de accesos dentro de cantera</t>
  </si>
  <si>
    <t>km</t>
  </si>
  <si>
    <t>3.1.2</t>
  </si>
  <si>
    <t>Tn</t>
  </si>
  <si>
    <t>3.2</t>
  </si>
  <si>
    <t>Empuje, selección y carga de material</t>
  </si>
  <si>
    <t>3.2.1</t>
  </si>
  <si>
    <t xml:space="preserve">    Remocion, Selección y Acopio de roca</t>
  </si>
  <si>
    <t>3.2.3</t>
  </si>
  <si>
    <t xml:space="preserve">    Carguio de material excedente</t>
  </si>
  <si>
    <t>3.2.4</t>
  </si>
  <si>
    <t xml:space="preserve">    Eliminación de material excedente</t>
  </si>
  <si>
    <t>4</t>
  </si>
  <si>
    <t>TRABAJOS DE CIERRE</t>
  </si>
  <si>
    <t>4.1</t>
  </si>
  <si>
    <t>Limpieza y nivelación del terreno</t>
  </si>
  <si>
    <t>SEGURIDAD, SALUD Y MEDIO AMBIENTE</t>
  </si>
  <si>
    <t>5.1</t>
  </si>
  <si>
    <t>Mitigación de impacto ambiental</t>
  </si>
  <si>
    <t>5.2</t>
  </si>
  <si>
    <t>Equipo de protección individual</t>
  </si>
  <si>
    <t>5.3</t>
  </si>
  <si>
    <t>Equipo de protección colectiva</t>
  </si>
  <si>
    <t>5.4</t>
  </si>
  <si>
    <t>Capacitación de seguridad y salud</t>
  </si>
  <si>
    <t>5.5</t>
  </si>
  <si>
    <t>Recursos para respuesta ante emergencias en seguridad y salud en el trabajo.</t>
  </si>
  <si>
    <t>6</t>
  </si>
  <si>
    <t>CONTROL DE CALIDAD Y TOPOGRAFÍA</t>
  </si>
  <si>
    <t>6.1</t>
  </si>
  <si>
    <t>Control topográfico de los trabajos</t>
  </si>
  <si>
    <t>6.2</t>
  </si>
  <si>
    <t>Pruebas de calidad</t>
  </si>
  <si>
    <t>COSTOS DE PERSONAL (SUPERVISORES DE OBRA, SEGURIDAD  Y ADMINISTRACION)</t>
  </si>
  <si>
    <t>Costos de Personal (Supervisores de Obra, SSOMA y Administrativos</t>
  </si>
  <si>
    <t xml:space="preserve">Metrado 
</t>
  </si>
  <si>
    <t xml:space="preserve">    Extracción de roca en cantera (con explosivos)</t>
  </si>
  <si>
    <t>GG</t>
  </si>
  <si>
    <t>UT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</si>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</sst>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"/>
  </numFmts>
  <fonts count="7" x14ac:knownFonts="1"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8000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>
      <alignment vertical="top"/>
    </xf>
    <xf numFmtId="9" fontId="5" fillId="0" borderId="0" applyFont="0" applyFill="0" applyBorder="0" applyAlignment="0" applyProtection="0"/>
  </cellStyleXfs>
  <cellXfs count="42">
    <xf numFmtId="0" fontId="0" fillId="0" borderId="0" xfId="0"/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/>
    <xf numFmtId="0" fontId="6" fillId="2" borderId="5" xfId="0" applyFont="1" applyFill="1" applyBorder="1"/>
    <xf numFmtId="4" fontId="6" fillId="2" borderId="6" xfId="0" applyNumberFormat="1" applyFont="1" applyFill="1" applyBorder="1"/>
    <xf numFmtId="0" fontId="6" fillId="2" borderId="7" xfId="0" applyFont="1" applyFill="1" applyBorder="1"/>
    <xf numFmtId="10" fontId="6" fillId="2" borderId="0" xfId="2" applyNumberFormat="1" applyFont="1" applyFill="1" applyBorder="1"/>
    <xf numFmtId="4" fontId="6" fillId="2" borderId="8" xfId="0" applyNumberFormat="1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4" fontId="6" fillId="2" borderId="11" xfId="0" applyNumberFormat="1" applyFont="1" applyFill="1" applyBorder="1"/>
    <xf numFmtId="0" fontId="6" fillId="2" borderId="0" xfId="0" applyFont="1" applyFill="1"/>
    <xf numFmtId="49" fontId="1" fillId="0" borderId="12" xfId="0" applyNumberFormat="1" applyFont="1" applyBorder="1"/>
    <xf numFmtId="49" fontId="1" fillId="0" borderId="13" xfId="0" applyNumberFormat="1" applyFont="1" applyBorder="1"/>
    <xf numFmtId="0" fontId="0" fillId="0" borderId="13" xfId="0" applyBorder="1"/>
    <xf numFmtId="164" fontId="1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0" fontId="0" fillId="0" borderId="16" xfId="0" applyBorder="1"/>
    <xf numFmtId="164" fontId="2" fillId="0" borderId="17" xfId="0" applyNumberFormat="1" applyFont="1" applyBorder="1"/>
    <xf numFmtId="49" fontId="3" fillId="0" borderId="15" xfId="0" applyNumberFormat="1" applyFont="1" applyBorder="1"/>
    <xf numFmtId="49" fontId="3" fillId="0" borderId="16" xfId="0" applyNumberFormat="1" applyFont="1" applyBorder="1"/>
    <xf numFmtId="164" fontId="3" fillId="0" borderId="16" xfId="0" applyNumberFormat="1" applyFont="1" applyBorder="1"/>
    <xf numFmtId="164" fontId="3" fillId="0" borderId="17" xfId="0" applyNumberFormat="1" applyFont="1" applyBorder="1"/>
    <xf numFmtId="49" fontId="1" fillId="0" borderId="15" xfId="0" applyNumberFormat="1" applyFont="1" applyBorder="1"/>
    <xf numFmtId="49" fontId="1" fillId="0" borderId="16" xfId="0" applyNumberFormat="1" applyFont="1" applyBorder="1"/>
    <xf numFmtId="164" fontId="1" fillId="0" borderId="17" xfId="0" applyNumberFormat="1" applyFont="1" applyBorder="1"/>
    <xf numFmtId="49" fontId="3" fillId="0" borderId="16" xfId="0" applyNumberFormat="1" applyFont="1" applyBorder="1" applyAlignment="1">
      <alignment wrapText="1"/>
    </xf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0" xfId="0" applyFont="1" applyFill="1" applyBorder="1" applyAlignment="1">
      <alignment horizontal="center"/>
    </xf>
  </cellXfs>
  <cellStyles count="3">
    <cellStyle name="Normal" xfId="0" builtinId="0"/>
    <cellStyle name="Normal 2" xfId="1" xr:uid="{C9B81A3D-444D-4BD4-B05F-E26AFE1E2D6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0597-1124-49CD-A832-82E26B76B864}">
  <dimension ref="A1:F40"/>
  <sheetViews>
    <sheetView tabSelected="1" zoomScaleNormal="100" workbookViewId="0">
      <selection activeCell="C1" sqref="A1:C1048576"/>
    </sheetView>
  </sheetViews>
  <sheetFormatPr baseColWidth="10" defaultRowHeight="14.4" x14ac:dyDescent="0.3"/>
  <cols>
    <col min="1" max="1" width="8.6640625" bestFit="1" customWidth="1"/>
    <col min="2" max="2" width="62.5546875" customWidth="1"/>
    <col min="3" max="3" width="7.88671875" style="34" customWidth="1"/>
    <col min="4" max="4" width="8.6640625" customWidth="1"/>
    <col min="5" max="5" width="10" bestFit="1" customWidth="1"/>
    <col min="6" max="6" width="13.33203125" customWidth="1"/>
  </cols>
  <sheetData>
    <row r="1" spans="1:6" ht="15" thickBot="1" x14ac:dyDescent="0.35"/>
    <row r="2" spans="1:6" ht="28.2" thickBot="1" x14ac:dyDescent="0.35">
      <c r="A2" s="1" t="s">
        <v>0</v>
      </c>
      <c r="B2" s="2" t="s">
        <v>1</v>
      </c>
      <c r="C2" s="2" t="s">
        <v>2</v>
      </c>
      <c r="D2" s="2" t="s">
        <v>72</v>
      </c>
      <c r="E2" s="2" t="s">
        <v>3</v>
      </c>
      <c r="F2" s="3" t="s">
        <v>4</v>
      </c>
    </row>
    <row r="3" spans="1:6" x14ac:dyDescent="0.3">
      <c r="A3" s="14" t="s">
        <v>6</v>
      </c>
      <c r="B3" s="15" t="s">
        <v>7</v>
      </c>
      <c r="C3" s="35"/>
      <c r="D3" s="16"/>
      <c r="E3" s="16"/>
      <c r="F3" s="17">
        <f>+F4</f>
        <v>922763.5</v>
      </c>
    </row>
    <row r="4" spans="1:6" x14ac:dyDescent="0.3">
      <c r="A4" s="18" t="s">
        <v>8</v>
      </c>
      <c r="B4" s="19" t="s">
        <v>9</v>
      </c>
      <c r="C4" s="36"/>
      <c r="D4" s="20"/>
      <c r="E4" s="20"/>
      <c r="F4" s="21">
        <f>+F5+F6</f>
        <v>922763.5</v>
      </c>
    </row>
    <row r="5" spans="1:6" x14ac:dyDescent="0.3">
      <c r="A5" s="22" t="s">
        <v>10</v>
      </c>
      <c r="B5" s="23" t="s">
        <v>11</v>
      </c>
      <c r="C5" s="37" t="s">
        <v>12</v>
      </c>
      <c r="D5" s="24">
        <v>1</v>
      </c>
      <c r="E5" s="24">
        <v>410464.6</v>
      </c>
      <c r="F5" s="25">
        <f>+ROUND(D5*E5,2)</f>
        <v>410464.6</v>
      </c>
    </row>
    <row r="6" spans="1:6" x14ac:dyDescent="0.3">
      <c r="A6" s="22" t="s">
        <v>13</v>
      </c>
      <c r="B6" s="23" t="s">
        <v>14</v>
      </c>
      <c r="C6" s="37" t="s">
        <v>12</v>
      </c>
      <c r="D6" s="24">
        <v>1</v>
      </c>
      <c r="E6" s="24">
        <v>512298.9</v>
      </c>
      <c r="F6" s="25">
        <f>+ROUND(D6*E6,2)</f>
        <v>512298.9</v>
      </c>
    </row>
    <row r="7" spans="1:6" x14ac:dyDescent="0.3">
      <c r="A7" s="26" t="s">
        <v>15</v>
      </c>
      <c r="B7" s="27" t="s">
        <v>16</v>
      </c>
      <c r="C7" s="36"/>
      <c r="D7" s="20"/>
      <c r="E7" s="20"/>
      <c r="F7" s="28">
        <f>+F8+F10+F13</f>
        <v>1367970.42</v>
      </c>
    </row>
    <row r="8" spans="1:6" x14ac:dyDescent="0.3">
      <c r="A8" s="18" t="s">
        <v>17</v>
      </c>
      <c r="B8" s="19" t="s">
        <v>18</v>
      </c>
      <c r="C8" s="36"/>
      <c r="D8" s="20"/>
      <c r="E8" s="20"/>
      <c r="F8" s="21">
        <f>+F9</f>
        <v>375000</v>
      </c>
    </row>
    <row r="9" spans="1:6" x14ac:dyDescent="0.3">
      <c r="A9" s="22" t="s">
        <v>19</v>
      </c>
      <c r="B9" s="23" t="s">
        <v>20</v>
      </c>
      <c r="C9" s="37" t="s">
        <v>12</v>
      </c>
      <c r="D9" s="24">
        <v>1</v>
      </c>
      <c r="E9" s="24">
        <v>375000</v>
      </c>
      <c r="F9" s="25">
        <f>+ROUND(D9*E9,2)</f>
        <v>375000</v>
      </c>
    </row>
    <row r="10" spans="1:6" x14ac:dyDescent="0.3">
      <c r="A10" s="18" t="s">
        <v>21</v>
      </c>
      <c r="B10" s="19" t="s">
        <v>22</v>
      </c>
      <c r="C10" s="36"/>
      <c r="D10" s="20"/>
      <c r="E10" s="20"/>
      <c r="F10" s="21">
        <f>+SUM(F11:F12)</f>
        <v>946210.42</v>
      </c>
    </row>
    <row r="11" spans="1:6" x14ac:dyDescent="0.3">
      <c r="A11" s="22" t="s">
        <v>23</v>
      </c>
      <c r="B11" s="23" t="s">
        <v>24</v>
      </c>
      <c r="C11" s="37" t="s">
        <v>12</v>
      </c>
      <c r="D11" s="24">
        <v>1</v>
      </c>
      <c r="E11" s="24">
        <v>718396.52</v>
      </c>
      <c r="F11" s="25">
        <f>+ROUND(D11*E11,2)</f>
        <v>718396.52</v>
      </c>
    </row>
    <row r="12" spans="1:6" ht="21.6" x14ac:dyDescent="0.3">
      <c r="A12" s="22" t="s">
        <v>25</v>
      </c>
      <c r="B12" s="29" t="s">
        <v>26</v>
      </c>
      <c r="C12" s="37" t="s">
        <v>12</v>
      </c>
      <c r="D12" s="24">
        <v>1</v>
      </c>
      <c r="E12" s="24">
        <v>227813.9</v>
      </c>
      <c r="F12" s="25">
        <f>+ROUND(D12*E12,2)</f>
        <v>227813.9</v>
      </c>
    </row>
    <row r="13" spans="1:6" x14ac:dyDescent="0.3">
      <c r="A13" s="18" t="s">
        <v>21</v>
      </c>
      <c r="B13" s="19" t="s">
        <v>27</v>
      </c>
      <c r="C13" s="36"/>
      <c r="D13" s="20"/>
      <c r="E13" s="20"/>
      <c r="F13" s="21">
        <f>+SUM(F14:F15)</f>
        <v>46760</v>
      </c>
    </row>
    <row r="14" spans="1:6" x14ac:dyDescent="0.3">
      <c r="A14" s="30"/>
      <c r="B14" s="23" t="s">
        <v>28</v>
      </c>
      <c r="C14" s="37" t="s">
        <v>29</v>
      </c>
      <c r="D14" s="24">
        <v>8000</v>
      </c>
      <c r="E14" s="24">
        <v>0.91</v>
      </c>
      <c r="F14" s="25">
        <f>+ROUND(D14*E14,2)</f>
        <v>7280</v>
      </c>
    </row>
    <row r="15" spans="1:6" x14ac:dyDescent="0.3">
      <c r="A15" s="30"/>
      <c r="B15" s="23" t="s">
        <v>30</v>
      </c>
      <c r="C15" s="37" t="s">
        <v>31</v>
      </c>
      <c r="D15" s="24">
        <v>2400</v>
      </c>
      <c r="E15" s="24">
        <v>16.45</v>
      </c>
      <c r="F15" s="25">
        <f>+ROUND(D15*E15,2)</f>
        <v>39480</v>
      </c>
    </row>
    <row r="16" spans="1:6" x14ac:dyDescent="0.3">
      <c r="A16" s="26" t="s">
        <v>32</v>
      </c>
      <c r="B16" s="27" t="s">
        <v>33</v>
      </c>
      <c r="C16" s="36"/>
      <c r="D16" s="20"/>
      <c r="E16" s="20"/>
      <c r="F16" s="28">
        <f>+F17+F20</f>
        <v>29256449.800000001</v>
      </c>
    </row>
    <row r="17" spans="1:6" x14ac:dyDescent="0.3">
      <c r="A17" s="18" t="s">
        <v>34</v>
      </c>
      <c r="B17" s="19" t="s">
        <v>35</v>
      </c>
      <c r="C17" s="36"/>
      <c r="D17" s="20"/>
      <c r="E17" s="20"/>
      <c r="F17" s="21">
        <f>+F18+F19</f>
        <v>14839042.790000001</v>
      </c>
    </row>
    <row r="18" spans="1:6" x14ac:dyDescent="0.3">
      <c r="A18" s="22" t="s">
        <v>36</v>
      </c>
      <c r="B18" s="23" t="s">
        <v>37</v>
      </c>
      <c r="C18" s="37" t="s">
        <v>38</v>
      </c>
      <c r="D18" s="24">
        <v>4</v>
      </c>
      <c r="E18" s="24">
        <v>37907.199999999997</v>
      </c>
      <c r="F18" s="25">
        <f>+ROUND(D18*E18,2)</f>
        <v>151628.79999999999</v>
      </c>
    </row>
    <row r="19" spans="1:6" x14ac:dyDescent="0.3">
      <c r="A19" s="22" t="s">
        <v>39</v>
      </c>
      <c r="B19" s="23" t="s">
        <v>73</v>
      </c>
      <c r="C19" s="37" t="s">
        <v>40</v>
      </c>
      <c r="D19" s="24">
        <v>502305.54</v>
      </c>
      <c r="E19" s="24">
        <v>29.24</v>
      </c>
      <c r="F19" s="25">
        <f>+ROUND(D19*E19,2)</f>
        <v>14687413.99</v>
      </c>
    </row>
    <row r="20" spans="1:6" x14ac:dyDescent="0.3">
      <c r="A20" s="18" t="s">
        <v>41</v>
      </c>
      <c r="B20" s="19" t="s">
        <v>42</v>
      </c>
      <c r="C20" s="36"/>
      <c r="D20" s="20"/>
      <c r="E20" s="20"/>
      <c r="F20" s="21">
        <f>+SUM(F21:F23)</f>
        <v>14417407.01</v>
      </c>
    </row>
    <row r="21" spans="1:6" x14ac:dyDescent="0.3">
      <c r="A21" s="22" t="s">
        <v>43</v>
      </c>
      <c r="B21" s="23" t="s">
        <v>44</v>
      </c>
      <c r="C21" s="37" t="s">
        <v>40</v>
      </c>
      <c r="D21" s="24">
        <v>502305.43</v>
      </c>
      <c r="E21" s="24">
        <v>20.5</v>
      </c>
      <c r="F21" s="25">
        <f>+ROUND(D21*E21,2)</f>
        <v>10297261.32</v>
      </c>
    </row>
    <row r="22" spans="1:6" x14ac:dyDescent="0.3">
      <c r="A22" s="22" t="s">
        <v>45</v>
      </c>
      <c r="B22" s="23" t="s">
        <v>46</v>
      </c>
      <c r="C22" s="37" t="s">
        <v>31</v>
      </c>
      <c r="D22" s="24">
        <v>227381.1086419753</v>
      </c>
      <c r="E22" s="24">
        <v>5.09</v>
      </c>
      <c r="F22" s="25">
        <f>+ROUND(D22*E22,2)</f>
        <v>1157369.8400000001</v>
      </c>
    </row>
    <row r="23" spans="1:6" x14ac:dyDescent="0.3">
      <c r="A23" s="22" t="s">
        <v>47</v>
      </c>
      <c r="B23" s="23" t="s">
        <v>48</v>
      </c>
      <c r="C23" s="37" t="s">
        <v>31</v>
      </c>
      <c r="D23" s="24">
        <v>227381.1086419753</v>
      </c>
      <c r="E23" s="24">
        <v>13.03</v>
      </c>
      <c r="F23" s="25">
        <f>+ROUND(D23*E23,2)</f>
        <v>2962775.85</v>
      </c>
    </row>
    <row r="24" spans="1:6" x14ac:dyDescent="0.3">
      <c r="A24" s="26" t="s">
        <v>49</v>
      </c>
      <c r="B24" s="27" t="s">
        <v>50</v>
      </c>
      <c r="C24" s="36"/>
      <c r="D24" s="20"/>
      <c r="E24" s="20"/>
      <c r="F24" s="28">
        <f>+F25</f>
        <v>17400</v>
      </c>
    </row>
    <row r="25" spans="1:6" x14ac:dyDescent="0.3">
      <c r="A25" s="22" t="s">
        <v>51</v>
      </c>
      <c r="B25" s="23" t="s">
        <v>52</v>
      </c>
      <c r="C25" s="37" t="s">
        <v>29</v>
      </c>
      <c r="D25" s="24">
        <v>10000</v>
      </c>
      <c r="E25" s="24">
        <v>1.74</v>
      </c>
      <c r="F25" s="25">
        <f>+ROUND(D25*E25,2)</f>
        <v>17400</v>
      </c>
    </row>
    <row r="26" spans="1:6" x14ac:dyDescent="0.3">
      <c r="A26" s="26" t="s">
        <v>5</v>
      </c>
      <c r="B26" s="27" t="s">
        <v>53</v>
      </c>
      <c r="C26" s="36"/>
      <c r="D26" s="20"/>
      <c r="E26" s="20"/>
      <c r="F26" s="28">
        <f>+SUM(F27:F31)</f>
        <v>1275452.1599999999</v>
      </c>
    </row>
    <row r="27" spans="1:6" x14ac:dyDescent="0.3">
      <c r="A27" s="22" t="s">
        <v>54</v>
      </c>
      <c r="B27" s="23" t="s">
        <v>55</v>
      </c>
      <c r="C27" s="37" t="s">
        <v>12</v>
      </c>
      <c r="D27" s="24">
        <v>1</v>
      </c>
      <c r="E27" s="24">
        <v>313792</v>
      </c>
      <c r="F27" s="25">
        <f>+ROUND(D27*E27,2)</f>
        <v>313792</v>
      </c>
    </row>
    <row r="28" spans="1:6" x14ac:dyDescent="0.3">
      <c r="A28" s="22" t="s">
        <v>56</v>
      </c>
      <c r="B28" s="23" t="s">
        <v>57</v>
      </c>
      <c r="C28" s="37" t="s">
        <v>12</v>
      </c>
      <c r="D28" s="24">
        <v>1</v>
      </c>
      <c r="E28" s="24">
        <v>318000</v>
      </c>
      <c r="F28" s="25">
        <f>+ROUND(D28*E28,2)</f>
        <v>318000</v>
      </c>
    </row>
    <row r="29" spans="1:6" x14ac:dyDescent="0.3">
      <c r="A29" s="22" t="s">
        <v>58</v>
      </c>
      <c r="B29" s="23" t="s">
        <v>59</v>
      </c>
      <c r="C29" s="37" t="s">
        <v>12</v>
      </c>
      <c r="D29" s="24">
        <v>1</v>
      </c>
      <c r="E29" s="24">
        <v>150000</v>
      </c>
      <c r="F29" s="25">
        <f>+ROUND(D29*E29,2)</f>
        <v>150000</v>
      </c>
    </row>
    <row r="30" spans="1:6" x14ac:dyDescent="0.3">
      <c r="A30" s="22" t="s">
        <v>60</v>
      </c>
      <c r="B30" s="23" t="s">
        <v>61</v>
      </c>
      <c r="C30" s="37" t="s">
        <v>12</v>
      </c>
      <c r="D30" s="24">
        <v>1</v>
      </c>
      <c r="E30" s="24">
        <v>70000</v>
      </c>
      <c r="F30" s="25">
        <f>+ROUND(D30*E30,2)</f>
        <v>70000</v>
      </c>
    </row>
    <row r="31" spans="1:6" x14ac:dyDescent="0.3">
      <c r="A31" s="22" t="s">
        <v>62</v>
      </c>
      <c r="B31" s="23" t="s">
        <v>63</v>
      </c>
      <c r="C31" s="37" t="s">
        <v>12</v>
      </c>
      <c r="D31" s="24">
        <v>1</v>
      </c>
      <c r="E31" s="24">
        <v>423660.16</v>
      </c>
      <c r="F31" s="25">
        <f>+ROUND(D31*E31,2)</f>
        <v>423660.16</v>
      </c>
    </row>
    <row r="32" spans="1:6" x14ac:dyDescent="0.3">
      <c r="A32" s="26" t="s">
        <v>64</v>
      </c>
      <c r="B32" s="27" t="s">
        <v>65</v>
      </c>
      <c r="C32" s="36"/>
      <c r="D32" s="20"/>
      <c r="E32" s="20"/>
      <c r="F32" s="28">
        <f>+SUM(F33:F34)</f>
        <v>752427.4</v>
      </c>
    </row>
    <row r="33" spans="1:6" x14ac:dyDescent="0.3">
      <c r="A33" s="22" t="s">
        <v>66</v>
      </c>
      <c r="B33" s="23" t="s">
        <v>67</v>
      </c>
      <c r="C33" s="37" t="s">
        <v>12</v>
      </c>
      <c r="D33" s="24">
        <v>1</v>
      </c>
      <c r="E33" s="24">
        <v>352427.4</v>
      </c>
      <c r="F33" s="25">
        <f>+ROUND(D33*E33,2)</f>
        <v>352427.4</v>
      </c>
    </row>
    <row r="34" spans="1:6" x14ac:dyDescent="0.3">
      <c r="A34" s="22" t="s">
        <v>68</v>
      </c>
      <c r="B34" s="23" t="s">
        <v>69</v>
      </c>
      <c r="C34" s="37" t="s">
        <v>12</v>
      </c>
      <c r="D34" s="24">
        <v>1</v>
      </c>
      <c r="E34" s="24">
        <v>400000</v>
      </c>
      <c r="F34" s="25">
        <f>+ROUND(D34*E34,2)</f>
        <v>400000</v>
      </c>
    </row>
    <row r="35" spans="1:6" x14ac:dyDescent="0.3">
      <c r="A35" s="26"/>
      <c r="B35" s="27" t="s">
        <v>70</v>
      </c>
      <c r="C35" s="36"/>
      <c r="D35" s="20"/>
      <c r="E35" s="20"/>
      <c r="F35" s="28">
        <f>+SUM(F36:F37)</f>
        <v>3153019.9</v>
      </c>
    </row>
    <row r="36" spans="1:6" x14ac:dyDescent="0.3">
      <c r="A36" s="22"/>
      <c r="B36" s="23" t="s">
        <v>71</v>
      </c>
      <c r="C36" s="37" t="s">
        <v>12</v>
      </c>
      <c r="D36" s="24">
        <v>1</v>
      </c>
      <c r="E36" s="24">
        <v>3153019.9</v>
      </c>
      <c r="F36" s="25">
        <f>+ROUND(D36*E36,2)</f>
        <v>3153019.9</v>
      </c>
    </row>
    <row r="37" spans="1:6" ht="15" thickBot="1" x14ac:dyDescent="0.35">
      <c r="A37" s="31"/>
      <c r="B37" s="32"/>
      <c r="C37" s="38"/>
      <c r="D37" s="32"/>
      <c r="E37" s="32"/>
      <c r="F37" s="33"/>
    </row>
    <row r="38" spans="1:6" x14ac:dyDescent="0.3">
      <c r="A38" s="4"/>
      <c r="B38" s="5" t="s">
        <v>74</v>
      </c>
      <c r="C38" s="39"/>
      <c r="D38" s="5"/>
      <c r="E38" s="5"/>
      <c r="F38" s="6">
        <f>+F32+F26+F24+F16+F7+F3+F35</f>
        <v>36745483.18</v>
      </c>
    </row>
    <row r="39" spans="1:6" x14ac:dyDescent="0.3">
      <c r="A39" s="7"/>
      <c r="B39" s="13" t="s">
        <v>75</v>
      </c>
      <c r="C39" s="40"/>
      <c r="D39" s="13"/>
      <c r="E39" s="8"/>
      <c r="F39" s="9"/>
    </row>
    <row r="40" spans="1:6" ht="15" thickBot="1" x14ac:dyDescent="0.35">
      <c r="A40" s="10"/>
      <c r="B40" s="11" t="s">
        <v>76</v>
      </c>
      <c r="C40" s="41"/>
      <c r="D40" s="11"/>
      <c r="E40" s="11"/>
      <c r="F40" s="12">
        <f>+F38</f>
        <v>36745483.18</v>
      </c>
    </row>
  </sheetData>
  <autoFilter ref="A2:F36" xr:uid="{B3620597-1124-49CD-A832-82E26B76B86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Ppto 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Carranza Simon</dc:creator>
  <cp:lastModifiedBy>Fernando Manuel Ramos Pilco</cp:lastModifiedBy>
  <cp:lastPrinted>2024-11-21T03:06:59Z</cp:lastPrinted>
  <dcterms:created xsi:type="dcterms:W3CDTF">2024-04-04T14:50:25Z</dcterms:created>
  <dcterms:modified xsi:type="dcterms:W3CDTF">2024-11-22T14:13:54Z</dcterms:modified>
</cp:coreProperties>
</file>